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-120" yWindow="-120" windowWidth="29040" windowHeight="15840" tabRatio="702"/>
  </bookViews>
  <sheets>
    <sheet name="스킨큐어" sheetId="27" r:id="rId1"/>
    <sheet name="스킨큐어_키워드" sheetId="34" r:id="rId2"/>
    <sheet name="다음" sheetId="42" state="hidden" r:id="rId3"/>
    <sheet name="다음 키워드(클릭스)" sheetId="44" state="hidden" r:id="rId4"/>
    <sheet name="다음 키워드(모먼트)" sheetId="45" state="hidden" r:id="rId5"/>
    <sheet name="탈스" sheetId="48" r:id="rId6"/>
    <sheet name="탈스이전" sheetId="47" state="hidden" r:id="rId7"/>
    <sheet name="탈스기본" sheetId="41" state="hidden" r:id="rId8"/>
    <sheet name="탈스_키워드" sheetId="46" r:id="rId9"/>
  </sheets>
  <externalReferences>
    <externalReference r:id="rId10"/>
  </externalReferences>
  <definedNames>
    <definedName name="_xlnm._FilterDatabase" localSheetId="4" hidden="1">'다음 키워드(모먼트)'!$B$6:$H$6</definedName>
    <definedName name="_xlnm._FilterDatabase" localSheetId="3" hidden="1">'다음 키워드(클릭스)'!$B$6:$G$6</definedName>
    <definedName name="_xlnm._FilterDatabase" localSheetId="1" hidden="1">스킨큐어_키워드!$A$6:$N$6</definedName>
    <definedName name="_xlnm._FilterDatabase" localSheetId="8" hidden="1">탈스_키워드!$C$6:$I$6</definedName>
    <definedName name="_xlnm._FilterDatabase" localSheetId="7" hidden="1">탈스기본!$B$7:$G$10</definedName>
    <definedName name="NAVER_DAILY_DETAIL_CNVSN_AMT">OFFSET([1]그래프시트!$F$33,1,0,COUNTA([1]그래프시트!$F$34:$F$163))</definedName>
    <definedName name="NAVER_DAILY_DETAIL_CNVSN_CNT">OFFSET([1]그래프시트!$E$33,1,0,COUNTA([1]그래프시트!$E$34:$E$163))</definedName>
    <definedName name="NAVER_DAILY_DETAIL_DDLY">OFFSET([1]그래프시트!$B$33,1,0,COUNTA([1]그래프시트!$B$34:$B$163))</definedName>
    <definedName name="NAVER_DAILY_DETAIL_EXPS_CNT">OFFSET([1]그래프시트!$C$33,1,0,COUNTA([1]그래프시트!$C$34:$C$163))</definedName>
    <definedName name="NAVER_DAILY_DETAIL_TOT_CST">OFFSET([1]그래프시트!$D$33,1,0,COUNTA([1]그래프시트!$D$34:$D$163))</definedName>
    <definedName name="NAVER_DMN_CLK_CNT">OFFSET([1]그래프시트!$D$4, 1, 0, COUNTA([1]그래프시트!$D$5:$D$6))</definedName>
    <definedName name="NAVER_DMN_CNVSN_AMT">OFFSET([1]그래프시트!$G$4, 1, 0, COUNTA([1]그래프시트!$G$5:$G$6))</definedName>
    <definedName name="NAVER_DMN_CNVSN_CNT">OFFSET([1]그래프시트!$F$4, 1, 0, COUNTA([1]그래프시트!$F$5:$F$6))</definedName>
    <definedName name="NAVER_DMN_DVC">OFFSET([1]그래프시트!$B$4, 1, 0, COUNTA([1]그래프시트!$B$5:$B$6))</definedName>
    <definedName name="NAVER_DMN_EXPS_CNT">OFFSET([1]그래프시트!$C$4, 1, 0, COUNTA([1]그래프시트!$C$5:$C$6))</definedName>
    <definedName name="NAVER_DMN_TOT_CST">OFFSET([1]그래프시트!$E$4, 1, 0, COUNTA([1]그래프시트!$E$5:$E$6))</definedName>
    <definedName name="NAVER_SHEET_DAILY" localSheetId="2">#REF!</definedName>
    <definedName name="NAVER_SHEET_DAILY" localSheetId="4">#REF!</definedName>
    <definedName name="NAVER_SHEET_DAILY" localSheetId="3">#REF!</definedName>
    <definedName name="NAVER_SHEET_DAILY" localSheetId="0">#REF!</definedName>
    <definedName name="NAVER_SHEET_DAILY" localSheetId="1">#REF!</definedName>
    <definedName name="NAVER_SHEET_DAILY" localSheetId="5">#REF!</definedName>
    <definedName name="NAVER_SHEET_DAILY" localSheetId="8">#REF!</definedName>
    <definedName name="NAVER_SHEET_DAILY" localSheetId="7">#REF!</definedName>
    <definedName name="NAVER_SHEET_DAILY" localSheetId="6">#REF!</definedName>
    <definedName name="NAVER_SHEET_DAILY">#REF!</definedName>
    <definedName name="NAVER_SUMMARY_CNVSN_AMT">OFFSET([1]그래프시트!$N$25, 1, 0, COUNTA([1]그래프시트!$N$26:$N$29))</definedName>
    <definedName name="NAVER_SUMMARY_CNVSN_CNT">OFFSET([1]그래프시트!$L$25, 1, 0, COUNTA([1]그래프시트!$L$26:$L$29))</definedName>
    <definedName name="NAVER_SUMMARY_CNVSN_RT">OFFSET([1]그래프시트!$M$25, 1, 0, COUNTA([1]그래프시트!$M$26:$M$29))</definedName>
    <definedName name="NAVER_SUMMARY_EXPS_CNT">OFFSET([1]그래프시트!$J$25, 1, 0, COUNTA([1]그래프시트!$J$26:$J$29))</definedName>
    <definedName name="NAVER_SUMMARY_PERIOD">OFFSET([1]그래프시트!$I$25, 1, 0, COUNTA([1]그래프시트!$I$26:$I$29))</definedName>
    <definedName name="NAVER_SUMMARY_ROAS">OFFSET([1]그래프시트!$O$25, 1, 0, COUNTA([1]그래프시트!$O$26:$O$29))</definedName>
    <definedName name="NAVER_SUMMARY_TOT_CST">OFFSET([1]그래프시트!$K$25, 1, 0, COUNTA([1]그래프시트!$K$26:$K$29))</definedName>
    <definedName name="NAVER_TOP_KWD_CLK_CNT">OFFSET([1]그래프시트!$I$10, 1, 0, COUNTA([1]그래프시트!$I$11:$I$21))</definedName>
    <definedName name="NAVER_TOP_KWD_CLK_CNT_BAR">OFFSET([1]그래프시트!$D$25, 1, 0, COUNTA([1]그래프시트!$D$26:$D$27))</definedName>
    <definedName name="NAVER_TOP_KWD_CLK_CNT_TOPKWD">OFFSET([1]그래프시트!$H$10, 1, 0, COUNTA([1]그래프시트!$H$11:$H$21))</definedName>
    <definedName name="NAVER_TOP_KWD_CLK_CNT_WEIGHT">OFFSET([1]그래프시트!$D$25, 1, 0, COUNTA([1]그래프시트!$D$26))</definedName>
    <definedName name="NAVER_TOP_KWD_CLK_CNT_WEIGHT_ETC">OFFSET([1]그래프시트!$D$25, 2, 0, COUNTA([1]그래프시트!$D$27))</definedName>
    <definedName name="NAVER_TOP_KWD_CNVSN_AMT">OFFSET([1]그래프시트!$O$10, 1, 0, COUNTA([1]그래프시트!$O$11:$O$21))</definedName>
    <definedName name="NAVER_TOP_KWD_CNVSN_AMT_BAR">OFFSET([1]그래프시트!$G$25, 1, 0, COUNTA([1]그래프시트!$G$26:$G$27))</definedName>
    <definedName name="NAVER_TOP_KWD_CNVSN_AMT_TOPKWD">OFFSET([1]그래프시트!$N$10, 1, 0, COUNTA([1]그래프시트!$N$11:$N$21))</definedName>
    <definedName name="NAVER_TOP_KWD_CNVSN_AMT_WEIGHT">OFFSET([1]그래프시트!$G$25, 1, 0, COUNTA([1]그래프시트!$G$26))</definedName>
    <definedName name="NAVER_TOP_KWD_CNVSN_AMT_WEIGHT_ETC">OFFSET([1]그래프시트!$G$25, 2, 0, COUNTA([1]그래프시트!$G$27))</definedName>
    <definedName name="NAVER_TOP_KWD_CNVSN_CNT">OFFSET([1]그래프시트!$L$10, 1, 0, COUNTA([1]그래프시트!$L$11:$L$21))</definedName>
    <definedName name="NAVER_TOP_KWD_CNVSN_CNT_BAR">OFFSET([1]그래프시트!$F$25, 1, 0, COUNTA([1]그래프시트!$F$26:$F$27))</definedName>
    <definedName name="NAVER_TOP_KWD_CNVSN_CNT_TOPKWD">OFFSET([1]그래프시트!$K$10, 1, 0, COUNTA([1]그래프시트!$K$11:$K$21))</definedName>
    <definedName name="NAVER_TOP_KWD_CNVSN_CNT_WEIGHT">OFFSET([1]그래프시트!$F$25, 1, 0, COUNTA([1]그래프시트!$F$26))</definedName>
    <definedName name="NAVER_TOP_KWD_CNVSN_CNT_WEIGHT_ETC">OFFSET([1]그래프시트!$F$25, 2, 0, COUNTA([1]그래프시트!$F$27))</definedName>
    <definedName name="NAVER_TOP_KWD_DIV">OFFSET([1]그래프시트!$B$25, 1, 0, COUNTA([1]그래프시트!$B$26:$B$27))</definedName>
    <definedName name="NAVER_TOP_KWD_EXPS_CNT">OFFSET([1]그래프시트!$F$10, 1, 0, COUNTA([1]그래프시트!$F$11:$F$21))</definedName>
    <definedName name="NAVER_TOP_KWD_EXPS_CNT_BAR">OFFSET([1]그래프시트!$C$25, 1, 0, COUNTA([1]그래프시트!$C$26:$C$27))</definedName>
    <definedName name="NAVER_TOP_KWD_EXPS_CNT_TOPKWD">OFFSET([1]그래프시트!$E$10, 1, 0, COUNTA([1]그래프시트!$E$11:$E$21))</definedName>
    <definedName name="NAVER_TOP_KWD_EXPS_CNT_WEIGHT">OFFSET([1]그래프시트!$C$25, 1, 0, COUNTA([1]그래프시트!$C$26))</definedName>
    <definedName name="NAVER_TOP_KWD_EXPS_CNT_WEIGHT_ETC">OFFSET([1]그래프시트!$C$25, 2, 0, COUNTA([1]그래프시트!$C$27))</definedName>
    <definedName name="NAVER_TOP_KWD_TOT_CST">OFFSET([1]그래프시트!$C$10, 1, 0, COUNTA([1]그래프시트!$C$11:$C$21))</definedName>
    <definedName name="NAVER_TOP_KWD_TOT_CST_BAR">OFFSET([1]그래프시트!$E$25, 1, 0, COUNTA([1]그래프시트!$E$26:$E$27))</definedName>
    <definedName name="NAVER_TOP_KWD_TOT_CST_TOPKWD">OFFSET([1]그래프시트!$B$10, 1, 0, COUNTA([1]그래프시트!$B$11:$B$21))</definedName>
    <definedName name="NAVER_TOP_KWD_TOT_CST_WEIGHT">OFFSET([1]그래프시트!$E$25, 1, 0, COUNTA([1]그래프시트!$E$26))</definedName>
    <definedName name="NAVER_TOP_KWD_TOT_CST_WEIGHT_ETC">OFFSET([1]그래프시트!$E$25, 2, 0, COUNTA([1]그래프시트!$E$27))</definedName>
    <definedName name="통합리포트" localSheetId="2">#REF!</definedName>
    <definedName name="통합리포트" localSheetId="4">#REF!</definedName>
    <definedName name="통합리포트" localSheetId="3">#REF!</definedName>
    <definedName name="통합리포트" localSheetId="1">#REF!</definedName>
    <definedName name="통합리포트" localSheetId="8">#REF!</definedName>
    <definedName name="통합리포트" localSheetId="7">#REF!</definedName>
    <definedName name="통합리포트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48" l="1"/>
  <c r="F67" i="48"/>
  <c r="F66" i="48"/>
  <c r="F65" i="48"/>
  <c r="F64" i="48"/>
  <c r="F63" i="48"/>
  <c r="F62" i="48"/>
  <c r="F61" i="48"/>
  <c r="F60" i="48"/>
  <c r="F59" i="48"/>
  <c r="F58" i="48"/>
  <c r="F57" i="48"/>
  <c r="F56" i="48"/>
  <c r="F55" i="48"/>
  <c r="F54" i="48"/>
  <c r="F53" i="48"/>
  <c r="F52" i="48"/>
  <c r="F51" i="48"/>
  <c r="F50" i="48"/>
  <c r="F49" i="48"/>
  <c r="F48" i="48"/>
  <c r="F47" i="48"/>
  <c r="F46" i="48"/>
  <c r="F45" i="48"/>
  <c r="F44" i="48"/>
  <c r="F43" i="48"/>
  <c r="F42" i="48"/>
  <c r="F41" i="48"/>
  <c r="F40" i="48"/>
  <c r="F39" i="48"/>
  <c r="K68" i="48"/>
  <c r="K67" i="48"/>
  <c r="K66" i="48"/>
  <c r="K65" i="48"/>
  <c r="K64" i="48"/>
  <c r="K63" i="48"/>
  <c r="K62" i="48"/>
  <c r="K61" i="48"/>
  <c r="K60" i="48"/>
  <c r="K59" i="48"/>
  <c r="K58" i="48"/>
  <c r="K57" i="48"/>
  <c r="K56" i="48"/>
  <c r="K55" i="48"/>
  <c r="K54" i="48"/>
  <c r="K53" i="48"/>
  <c r="K52" i="48"/>
  <c r="K51" i="48"/>
  <c r="K50" i="48"/>
  <c r="K49" i="48"/>
  <c r="K48" i="48"/>
  <c r="K47" i="48"/>
  <c r="K46" i="48"/>
  <c r="K45" i="48"/>
  <c r="K44" i="48"/>
  <c r="K43" i="48"/>
  <c r="K42" i="48"/>
  <c r="K41" i="48"/>
  <c r="K40" i="48"/>
  <c r="K39" i="48"/>
  <c r="I68" i="48"/>
  <c r="I67" i="48"/>
  <c r="I66" i="48"/>
  <c r="I65" i="48"/>
  <c r="I64" i="48"/>
  <c r="I63" i="48"/>
  <c r="I62" i="48"/>
  <c r="I61" i="48"/>
  <c r="I60" i="48"/>
  <c r="I59" i="48"/>
  <c r="I58" i="48"/>
  <c r="I57" i="48"/>
  <c r="I56" i="48"/>
  <c r="I55" i="48"/>
  <c r="I54" i="48"/>
  <c r="I53" i="48"/>
  <c r="I52" i="48"/>
  <c r="I51" i="48"/>
  <c r="I50" i="48"/>
  <c r="I49" i="48"/>
  <c r="I48" i="48"/>
  <c r="I47" i="48"/>
  <c r="I46" i="48"/>
  <c r="I45" i="48"/>
  <c r="I44" i="48"/>
  <c r="I43" i="48"/>
  <c r="I42" i="48"/>
  <c r="I41" i="48"/>
  <c r="I40" i="48"/>
  <c r="I39" i="48"/>
  <c r="E68" i="48"/>
  <c r="E67" i="48"/>
  <c r="E66" i="48"/>
  <c r="E65" i="48"/>
  <c r="E64" i="48"/>
  <c r="E63" i="48"/>
  <c r="E62" i="48"/>
  <c r="E61" i="48"/>
  <c r="E60" i="48"/>
  <c r="E59" i="48"/>
  <c r="E58" i="48"/>
  <c r="E57" i="48"/>
  <c r="E56" i="48"/>
  <c r="E55" i="48"/>
  <c r="E54" i="48"/>
  <c r="E53" i="48"/>
  <c r="E52" i="48"/>
  <c r="E51" i="48"/>
  <c r="E50" i="48"/>
  <c r="E49" i="48"/>
  <c r="E48" i="48"/>
  <c r="E47" i="48"/>
  <c r="E46" i="48"/>
  <c r="E45" i="48"/>
  <c r="E44" i="48"/>
  <c r="E43" i="48"/>
  <c r="E42" i="48"/>
  <c r="E41" i="48"/>
  <c r="E40" i="48"/>
  <c r="E39" i="48"/>
  <c r="K70" i="27"/>
  <c r="K69" i="27"/>
  <c r="K68" i="27"/>
  <c r="K67" i="27"/>
  <c r="K66" i="27"/>
  <c r="K65" i="27"/>
  <c r="K64" i="27"/>
  <c r="K63" i="27"/>
  <c r="K62" i="27"/>
  <c r="K61" i="27"/>
  <c r="K60" i="27"/>
  <c r="K59" i="27"/>
  <c r="K58" i="27"/>
  <c r="K57" i="27"/>
  <c r="K56" i="27"/>
  <c r="K55" i="27"/>
  <c r="K54" i="27"/>
  <c r="K53" i="27"/>
  <c r="K52" i="27"/>
  <c r="K51" i="27"/>
  <c r="K50" i="27"/>
  <c r="K49" i="27"/>
  <c r="K48" i="27"/>
  <c r="K47" i="27"/>
  <c r="K46" i="27"/>
  <c r="K45" i="27"/>
  <c r="K44" i="27"/>
  <c r="K43" i="27"/>
  <c r="K42" i="27"/>
  <c r="K41" i="27"/>
  <c r="I70" i="27"/>
  <c r="I69" i="27"/>
  <c r="I68" i="27"/>
  <c r="I67" i="27"/>
  <c r="I66" i="27"/>
  <c r="I65" i="27"/>
  <c r="I64" i="27"/>
  <c r="I63" i="27"/>
  <c r="I62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E70" i="27"/>
  <c r="E69" i="27"/>
  <c r="E68" i="27"/>
  <c r="E67" i="27"/>
  <c r="E66" i="27"/>
  <c r="E65" i="27"/>
  <c r="E64" i="27"/>
  <c r="E63" i="27"/>
  <c r="E62" i="27"/>
  <c r="E61" i="27"/>
  <c r="E60" i="27"/>
  <c r="E59" i="27"/>
  <c r="E58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F70" i="27"/>
  <c r="F69" i="27"/>
  <c r="F68" i="27"/>
  <c r="F67" i="27"/>
  <c r="F66" i="27"/>
  <c r="F65" i="27"/>
  <c r="F64" i="27"/>
  <c r="F63" i="27"/>
  <c r="F62" i="27"/>
  <c r="F61" i="27"/>
  <c r="F60" i="27"/>
  <c r="F59" i="27"/>
  <c r="F58" i="27"/>
  <c r="F57" i="27"/>
  <c r="F56" i="27"/>
  <c r="F55" i="27"/>
  <c r="F54" i="27"/>
  <c r="F53" i="27"/>
  <c r="F52" i="27"/>
  <c r="F51" i="27"/>
  <c r="F50" i="27"/>
  <c r="F49" i="27"/>
  <c r="F48" i="27"/>
  <c r="F47" i="27"/>
  <c r="F46" i="27"/>
  <c r="F45" i="27"/>
  <c r="F44" i="27"/>
  <c r="F43" i="27"/>
  <c r="F42" i="27"/>
  <c r="F41" i="27"/>
  <c r="K15" i="48"/>
  <c r="K16" i="48"/>
  <c r="K17" i="48"/>
  <c r="K18" i="48"/>
  <c r="K19" i="48"/>
  <c r="K20" i="48"/>
  <c r="K21" i="48"/>
  <c r="K22" i="48"/>
  <c r="K23" i="48"/>
  <c r="K24" i="48"/>
  <c r="K25" i="48"/>
  <c r="K26" i="48"/>
  <c r="K27" i="48"/>
  <c r="K28" i="48"/>
  <c r="K29" i="48"/>
  <c r="I15" i="48"/>
  <c r="I16" i="48"/>
  <c r="I17" i="48"/>
  <c r="I18" i="48"/>
  <c r="I19" i="48"/>
  <c r="I20" i="48"/>
  <c r="I21" i="48"/>
  <c r="I22" i="48"/>
  <c r="I23" i="48"/>
  <c r="I24" i="48"/>
  <c r="I25" i="48"/>
  <c r="I26" i="48"/>
  <c r="I27" i="48"/>
  <c r="I28" i="48"/>
  <c r="I29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29" i="48"/>
  <c r="E15" i="48"/>
  <c r="E16" i="48"/>
  <c r="E17" i="48"/>
  <c r="E18" i="48"/>
  <c r="E19" i="48"/>
  <c r="E20" i="48"/>
  <c r="E21" i="48"/>
  <c r="E22" i="48"/>
  <c r="E23" i="48"/>
  <c r="E24" i="48"/>
  <c r="E25" i="48"/>
  <c r="E26" i="48"/>
  <c r="E27" i="48"/>
  <c r="E28" i="48"/>
  <c r="E29" i="48"/>
  <c r="K31" i="27"/>
  <c r="I31" i="27"/>
  <c r="F31" i="27"/>
  <c r="E31" i="27"/>
  <c r="J14" i="48" l="1"/>
  <c r="H14" i="48"/>
  <c r="G14" i="48"/>
  <c r="D14" i="48"/>
  <c r="C14" i="48"/>
  <c r="K30" i="27"/>
  <c r="I30" i="27"/>
  <c r="F30" i="27"/>
  <c r="E30" i="27"/>
  <c r="K29" i="27"/>
  <c r="I29" i="27"/>
  <c r="F29" i="27"/>
  <c r="E29" i="27"/>
  <c r="D15" i="27"/>
  <c r="J15" i="27"/>
  <c r="H15" i="27"/>
  <c r="G15" i="27"/>
  <c r="C15" i="27"/>
  <c r="K28" i="27"/>
  <c r="I28" i="27"/>
  <c r="F28" i="27"/>
  <c r="E28" i="27"/>
  <c r="F9" i="27" l="1"/>
  <c r="F10" i="27"/>
  <c r="K17" i="27" l="1"/>
  <c r="K18" i="27"/>
  <c r="K19" i="27"/>
  <c r="K20" i="27"/>
  <c r="K21" i="27"/>
  <c r="K22" i="27"/>
  <c r="K23" i="27"/>
  <c r="K24" i="27"/>
  <c r="K25" i="27"/>
  <c r="K26" i="27"/>
  <c r="K27" i="27"/>
  <c r="I17" i="27"/>
  <c r="I18" i="27"/>
  <c r="I19" i="27"/>
  <c r="I20" i="27"/>
  <c r="I21" i="27"/>
  <c r="I22" i="27"/>
  <c r="I23" i="27"/>
  <c r="I24" i="27"/>
  <c r="I25" i="27"/>
  <c r="I26" i="27"/>
  <c r="I27" i="27"/>
  <c r="G8" i="46" l="1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H8" i="46"/>
  <c r="H9" i="46"/>
  <c r="H10" i="46"/>
  <c r="H11" i="46"/>
  <c r="H12" i="46"/>
  <c r="H13" i="46"/>
  <c r="H14" i="46"/>
  <c r="H15" i="46"/>
  <c r="H16" i="46"/>
  <c r="H17" i="46"/>
  <c r="H18" i="46"/>
  <c r="H19" i="46"/>
  <c r="H20" i="46"/>
  <c r="H21" i="46"/>
  <c r="H22" i="46"/>
  <c r="H23" i="46"/>
  <c r="H7" i="46"/>
  <c r="M8" i="46"/>
  <c r="M9" i="46"/>
  <c r="M10" i="46"/>
  <c r="M11" i="46"/>
  <c r="M12" i="46"/>
  <c r="M13" i="46"/>
  <c r="M14" i="46"/>
  <c r="M15" i="46"/>
  <c r="M16" i="46"/>
  <c r="M17" i="46"/>
  <c r="M18" i="46"/>
  <c r="M19" i="46"/>
  <c r="M20" i="46"/>
  <c r="M21" i="46"/>
  <c r="M22" i="46"/>
  <c r="M23" i="46"/>
  <c r="K8" i="46"/>
  <c r="K9" i="46"/>
  <c r="K10" i="46"/>
  <c r="K11" i="46"/>
  <c r="K12" i="46"/>
  <c r="K13" i="46"/>
  <c r="K14" i="46"/>
  <c r="K15" i="46"/>
  <c r="K16" i="46"/>
  <c r="K17" i="46"/>
  <c r="K18" i="46"/>
  <c r="K19" i="46"/>
  <c r="K20" i="46"/>
  <c r="K21" i="46"/>
  <c r="K22" i="46"/>
  <c r="K23" i="46"/>
  <c r="M81" i="34" l="1"/>
  <c r="M28" i="34"/>
  <c r="M45" i="34"/>
  <c r="M47" i="34"/>
  <c r="M53" i="34"/>
  <c r="M54" i="34"/>
  <c r="M56" i="34"/>
  <c r="M57" i="34"/>
  <c r="M62" i="34"/>
  <c r="M66" i="34"/>
  <c r="M72" i="34"/>
  <c r="M79" i="34"/>
  <c r="M84" i="34"/>
  <c r="M23" i="34"/>
  <c r="M32" i="34"/>
  <c r="M48" i="34"/>
  <c r="M52" i="34"/>
  <c r="M55" i="34"/>
  <c r="M64" i="34"/>
  <c r="M71" i="34"/>
  <c r="M16" i="34"/>
  <c r="M41" i="34"/>
  <c r="M58" i="34"/>
  <c r="M67" i="34"/>
  <c r="K30" i="34"/>
  <c r="K39" i="34"/>
  <c r="K59" i="34"/>
  <c r="K73" i="34"/>
  <c r="K87" i="34"/>
  <c r="K14" i="34"/>
  <c r="K42" i="34"/>
  <c r="K43" i="34"/>
  <c r="K82" i="34"/>
  <c r="K88" i="34"/>
  <c r="K29" i="34"/>
  <c r="K78" i="34"/>
  <c r="K83" i="34"/>
  <c r="K85" i="34"/>
  <c r="K26" i="34"/>
  <c r="K31" i="34"/>
  <c r="K38" i="34"/>
  <c r="K46" i="34"/>
  <c r="K49" i="34"/>
  <c r="K50" i="34"/>
  <c r="K51" i="34"/>
  <c r="K61" i="34"/>
  <c r="K63" i="34"/>
  <c r="K65" i="34"/>
  <c r="K74" i="34"/>
  <c r="K76" i="34"/>
  <c r="K81" i="34"/>
  <c r="K28" i="34"/>
  <c r="K45" i="34"/>
  <c r="K47" i="34"/>
  <c r="K53" i="34"/>
  <c r="K54" i="34"/>
  <c r="K56" i="34"/>
  <c r="K57" i="34"/>
  <c r="K62" i="34"/>
  <c r="K66" i="34"/>
  <c r="K72" i="34"/>
  <c r="K79" i="34"/>
  <c r="K84" i="34"/>
  <c r="K23" i="34"/>
  <c r="K32" i="34"/>
  <c r="K48" i="34"/>
  <c r="K52" i="34"/>
  <c r="K55" i="34"/>
  <c r="K64" i="34"/>
  <c r="K71" i="34"/>
  <c r="K16" i="34"/>
  <c r="K41" i="34"/>
  <c r="K58" i="34"/>
  <c r="K67" i="34"/>
  <c r="H71" i="34"/>
  <c r="H16" i="34"/>
  <c r="H41" i="34"/>
  <c r="H58" i="34"/>
  <c r="H67" i="34"/>
  <c r="G71" i="34"/>
  <c r="G16" i="34"/>
  <c r="G41" i="34"/>
  <c r="G58" i="34"/>
  <c r="G67" i="34"/>
  <c r="K16" i="27" l="1"/>
  <c r="I16" i="27"/>
  <c r="F18" i="27"/>
  <c r="F17" i="27"/>
  <c r="F16" i="27"/>
  <c r="E18" i="27"/>
  <c r="E17" i="27"/>
  <c r="E16" i="27"/>
  <c r="J13" i="42" l="1"/>
  <c r="H13" i="42"/>
  <c r="M7" i="46" l="1"/>
  <c r="K7" i="46"/>
  <c r="G7" i="46"/>
  <c r="L8" i="45"/>
  <c r="L9" i="45"/>
  <c r="L10" i="45"/>
  <c r="L11" i="45"/>
  <c r="L12" i="45"/>
  <c r="L13" i="45"/>
  <c r="L14" i="45"/>
  <c r="L15" i="45"/>
  <c r="L16" i="45"/>
  <c r="L17" i="45"/>
  <c r="L18" i="45"/>
  <c r="L19" i="45"/>
  <c r="L20" i="45"/>
  <c r="L21" i="45"/>
  <c r="L22" i="45"/>
  <c r="L23" i="45"/>
  <c r="L24" i="45"/>
  <c r="L25" i="45"/>
  <c r="L26" i="45"/>
  <c r="L27" i="45"/>
  <c r="L28" i="45"/>
  <c r="L7" i="45"/>
  <c r="J8" i="45"/>
  <c r="J9" i="45"/>
  <c r="J10" i="45"/>
  <c r="J11" i="45"/>
  <c r="J12" i="45"/>
  <c r="J13" i="45"/>
  <c r="J14" i="45"/>
  <c r="J15" i="45"/>
  <c r="J16" i="45"/>
  <c r="J17" i="45"/>
  <c r="J18" i="45"/>
  <c r="J19" i="45"/>
  <c r="J20" i="45"/>
  <c r="J21" i="45"/>
  <c r="J22" i="45"/>
  <c r="J23" i="45"/>
  <c r="J24" i="45"/>
  <c r="J25" i="45"/>
  <c r="J26" i="45"/>
  <c r="J27" i="45"/>
  <c r="J28" i="45"/>
  <c r="J7" i="45"/>
  <c r="K36" i="42"/>
  <c r="K37" i="42"/>
  <c r="K38" i="42"/>
  <c r="K41" i="42"/>
  <c r="K42" i="42"/>
  <c r="K43" i="42"/>
  <c r="K44" i="42"/>
  <c r="K45" i="42"/>
  <c r="K46" i="42"/>
  <c r="K47" i="42"/>
  <c r="K48" i="42"/>
  <c r="K49" i="42"/>
  <c r="K50" i="42"/>
  <c r="K51" i="42"/>
  <c r="K52" i="42"/>
  <c r="K53" i="42"/>
  <c r="K54" i="42"/>
  <c r="K55" i="42"/>
  <c r="K56" i="42"/>
  <c r="K57" i="42"/>
  <c r="I36" i="42"/>
  <c r="I37" i="42"/>
  <c r="I38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E36" i="42"/>
  <c r="F36" i="42"/>
  <c r="E37" i="42"/>
  <c r="F37" i="42"/>
  <c r="E38" i="42"/>
  <c r="F38" i="42"/>
  <c r="E41" i="42"/>
  <c r="F41" i="42"/>
  <c r="E42" i="42"/>
  <c r="F42" i="42"/>
  <c r="E43" i="42"/>
  <c r="F43" i="42"/>
  <c r="E44" i="42"/>
  <c r="F44" i="42"/>
  <c r="E45" i="42"/>
  <c r="F45" i="42"/>
  <c r="E46" i="42"/>
  <c r="F46" i="42"/>
  <c r="E47" i="42"/>
  <c r="F47" i="42"/>
  <c r="E48" i="42"/>
  <c r="F48" i="42"/>
  <c r="E49" i="42"/>
  <c r="F49" i="42"/>
  <c r="E50" i="42"/>
  <c r="F50" i="42"/>
  <c r="E51" i="42"/>
  <c r="F51" i="42"/>
  <c r="E52" i="42"/>
  <c r="F52" i="42"/>
  <c r="E53" i="42"/>
  <c r="F53" i="42"/>
  <c r="E54" i="42"/>
  <c r="F54" i="42"/>
  <c r="E55" i="42"/>
  <c r="F55" i="42"/>
  <c r="E56" i="42"/>
  <c r="F56" i="42"/>
  <c r="E57" i="42"/>
  <c r="F57" i="42"/>
  <c r="K35" i="42"/>
  <c r="I35" i="42"/>
  <c r="F35" i="42"/>
  <c r="E35" i="42"/>
  <c r="G31" i="42"/>
  <c r="F31" i="42" s="1"/>
  <c r="D31" i="42"/>
  <c r="E31" i="42" s="1"/>
  <c r="C31" i="42"/>
  <c r="J29" i="42"/>
  <c r="H29" i="42"/>
  <c r="G29" i="42"/>
  <c r="K29" i="42" s="1"/>
  <c r="D29" i="42"/>
  <c r="E29" i="42" s="1"/>
  <c r="C29" i="42"/>
  <c r="K16" i="42"/>
  <c r="K15" i="42"/>
  <c r="I16" i="42"/>
  <c r="K9" i="42"/>
  <c r="I9" i="42"/>
  <c r="M7" i="34"/>
  <c r="M9" i="34"/>
  <c r="M10" i="34"/>
  <c r="M60" i="34"/>
  <c r="M13" i="34"/>
  <c r="M15" i="34"/>
  <c r="M20" i="34"/>
  <c r="M11" i="34"/>
  <c r="M36" i="34"/>
  <c r="M34" i="34"/>
  <c r="M68" i="34"/>
  <c r="M89" i="34"/>
  <c r="M22" i="34"/>
  <c r="M37" i="34"/>
  <c r="M44" i="34"/>
  <c r="M27" i="34"/>
  <c r="M35" i="34"/>
  <c r="M77" i="34"/>
  <c r="M12" i="34"/>
  <c r="M25" i="34"/>
  <c r="M19" i="34"/>
  <c r="M33" i="34"/>
  <c r="M21" i="34"/>
  <c r="M40" i="34"/>
  <c r="M17" i="34"/>
  <c r="M18" i="34"/>
  <c r="M70" i="34"/>
  <c r="M75" i="34"/>
  <c r="M90" i="34"/>
  <c r="M91" i="34"/>
  <c r="M24" i="34"/>
  <c r="M86" i="34"/>
  <c r="M69" i="34"/>
  <c r="M80" i="34"/>
  <c r="M30" i="34"/>
  <c r="M39" i="34"/>
  <c r="M59" i="34"/>
  <c r="M73" i="34"/>
  <c r="M87" i="34"/>
  <c r="M14" i="34"/>
  <c r="M42" i="34"/>
  <c r="M43" i="34"/>
  <c r="M82" i="34"/>
  <c r="M88" i="34"/>
  <c r="M29" i="34"/>
  <c r="M78" i="34"/>
  <c r="M83" i="34"/>
  <c r="M85" i="34"/>
  <c r="M26" i="34"/>
  <c r="M31" i="34"/>
  <c r="M38" i="34"/>
  <c r="M46" i="34"/>
  <c r="M49" i="34"/>
  <c r="M50" i="34"/>
  <c r="M51" i="34"/>
  <c r="M61" i="34"/>
  <c r="M63" i="34"/>
  <c r="M65" i="34"/>
  <c r="M74" i="34"/>
  <c r="M76" i="34"/>
  <c r="M8" i="34"/>
  <c r="K7" i="34"/>
  <c r="K9" i="34"/>
  <c r="K10" i="34"/>
  <c r="K60" i="34"/>
  <c r="K13" i="34"/>
  <c r="K15" i="34"/>
  <c r="K20" i="34"/>
  <c r="K11" i="34"/>
  <c r="K36" i="34"/>
  <c r="K34" i="34"/>
  <c r="K68" i="34"/>
  <c r="K89" i="34"/>
  <c r="K22" i="34"/>
  <c r="K37" i="34"/>
  <c r="K44" i="34"/>
  <c r="K27" i="34"/>
  <c r="K35" i="34"/>
  <c r="K77" i="34"/>
  <c r="K12" i="34"/>
  <c r="K25" i="34"/>
  <c r="K19" i="34"/>
  <c r="K33" i="34"/>
  <c r="K21" i="34"/>
  <c r="K40" i="34"/>
  <c r="K17" i="34"/>
  <c r="K18" i="34"/>
  <c r="K70" i="34"/>
  <c r="K75" i="34"/>
  <c r="K90" i="34"/>
  <c r="K91" i="34"/>
  <c r="K24" i="34"/>
  <c r="K86" i="34"/>
  <c r="K69" i="34"/>
  <c r="K80" i="34"/>
  <c r="K8" i="34"/>
  <c r="H7" i="34"/>
  <c r="H9" i="34"/>
  <c r="H10" i="34"/>
  <c r="H60" i="34"/>
  <c r="H13" i="34"/>
  <c r="H15" i="34"/>
  <c r="H20" i="34"/>
  <c r="H11" i="34"/>
  <c r="H36" i="34"/>
  <c r="H34" i="34"/>
  <c r="H68" i="34"/>
  <c r="H89" i="34"/>
  <c r="H22" i="34"/>
  <c r="H37" i="34"/>
  <c r="H44" i="34"/>
  <c r="H27" i="34"/>
  <c r="H35" i="34"/>
  <c r="H77" i="34"/>
  <c r="H12" i="34"/>
  <c r="H25" i="34"/>
  <c r="H19" i="34"/>
  <c r="H33" i="34"/>
  <c r="H21" i="34"/>
  <c r="H40" i="34"/>
  <c r="H17" i="34"/>
  <c r="H18" i="34"/>
  <c r="H70" i="34"/>
  <c r="H75" i="34"/>
  <c r="H90" i="34"/>
  <c r="H91" i="34"/>
  <c r="H24" i="34"/>
  <c r="H86" i="34"/>
  <c r="H69" i="34"/>
  <c r="H80" i="34"/>
  <c r="H30" i="34"/>
  <c r="H39" i="34"/>
  <c r="H59" i="34"/>
  <c r="H73" i="34"/>
  <c r="H87" i="34"/>
  <c r="H14" i="34"/>
  <c r="H42" i="34"/>
  <c r="H43" i="34"/>
  <c r="H82" i="34"/>
  <c r="H88" i="34"/>
  <c r="H29" i="34"/>
  <c r="H78" i="34"/>
  <c r="H83" i="34"/>
  <c r="H85" i="34"/>
  <c r="H26" i="34"/>
  <c r="H31" i="34"/>
  <c r="H38" i="34"/>
  <c r="H46" i="34"/>
  <c r="H49" i="34"/>
  <c r="H50" i="34"/>
  <c r="H51" i="34"/>
  <c r="H61" i="34"/>
  <c r="H63" i="34"/>
  <c r="H65" i="34"/>
  <c r="H74" i="34"/>
  <c r="H76" i="34"/>
  <c r="H81" i="34"/>
  <c r="H28" i="34"/>
  <c r="H45" i="34"/>
  <c r="H47" i="34"/>
  <c r="H53" i="34"/>
  <c r="H54" i="34"/>
  <c r="H56" i="34"/>
  <c r="H57" i="34"/>
  <c r="H62" i="34"/>
  <c r="H66" i="34"/>
  <c r="H72" i="34"/>
  <c r="H79" i="34"/>
  <c r="H84" i="34"/>
  <c r="H23" i="34"/>
  <c r="H32" i="34"/>
  <c r="H48" i="34"/>
  <c r="H52" i="34"/>
  <c r="H55" i="34"/>
  <c r="H64" i="34"/>
  <c r="H8" i="34"/>
  <c r="G7" i="34"/>
  <c r="G9" i="34"/>
  <c r="G10" i="34"/>
  <c r="G60" i="34"/>
  <c r="G13" i="34"/>
  <c r="G15" i="34"/>
  <c r="G20" i="34"/>
  <c r="G11" i="34"/>
  <c r="G36" i="34"/>
  <c r="G34" i="34"/>
  <c r="G68" i="34"/>
  <c r="G89" i="34"/>
  <c r="G22" i="34"/>
  <c r="G37" i="34"/>
  <c r="G44" i="34"/>
  <c r="G27" i="34"/>
  <c r="G35" i="34"/>
  <c r="G77" i="34"/>
  <c r="G12" i="34"/>
  <c r="G25" i="34"/>
  <c r="G19" i="34"/>
  <c r="G33" i="34"/>
  <c r="G21" i="34"/>
  <c r="G40" i="34"/>
  <c r="G17" i="34"/>
  <c r="G18" i="34"/>
  <c r="G70" i="34"/>
  <c r="G75" i="34"/>
  <c r="G90" i="34"/>
  <c r="G91" i="34"/>
  <c r="G24" i="34"/>
  <c r="G86" i="34"/>
  <c r="G69" i="34"/>
  <c r="G80" i="34"/>
  <c r="G30" i="34"/>
  <c r="G39" i="34"/>
  <c r="G59" i="34"/>
  <c r="G73" i="34"/>
  <c r="G87" i="34"/>
  <c r="G14" i="34"/>
  <c r="G42" i="34"/>
  <c r="G43" i="34"/>
  <c r="G82" i="34"/>
  <c r="G88" i="34"/>
  <c r="G29" i="34"/>
  <c r="G78" i="34"/>
  <c r="G83" i="34"/>
  <c r="G85" i="34"/>
  <c r="G26" i="34"/>
  <c r="G31" i="34"/>
  <c r="G38" i="34"/>
  <c r="G46" i="34"/>
  <c r="G49" i="34"/>
  <c r="G50" i="34"/>
  <c r="G51" i="34"/>
  <c r="G61" i="34"/>
  <c r="G63" i="34"/>
  <c r="G65" i="34"/>
  <c r="G74" i="34"/>
  <c r="G76" i="34"/>
  <c r="G81" i="34"/>
  <c r="G28" i="34"/>
  <c r="G45" i="34"/>
  <c r="G47" i="34"/>
  <c r="G53" i="34"/>
  <c r="G54" i="34"/>
  <c r="G56" i="34"/>
  <c r="G57" i="34"/>
  <c r="G62" i="34"/>
  <c r="G66" i="34"/>
  <c r="G72" i="34"/>
  <c r="G79" i="34"/>
  <c r="G84" i="34"/>
  <c r="G23" i="34"/>
  <c r="G32" i="34"/>
  <c r="G48" i="34"/>
  <c r="G52" i="34"/>
  <c r="G55" i="34"/>
  <c r="G64" i="34"/>
  <c r="G8" i="34"/>
  <c r="I29" i="42" l="1"/>
  <c r="F29" i="42"/>
  <c r="F19" i="27" l="1"/>
  <c r="F20" i="27"/>
  <c r="F21" i="27"/>
  <c r="F24" i="27"/>
  <c r="F25" i="27"/>
  <c r="F26" i="27"/>
  <c r="F27" i="27"/>
  <c r="K30" i="42"/>
  <c r="I30" i="42"/>
  <c r="J30" i="42"/>
  <c r="H30" i="42"/>
  <c r="J8" i="42"/>
  <c r="H8" i="42"/>
  <c r="K10" i="48" l="1"/>
  <c r="I10" i="48"/>
  <c r="F10" i="48"/>
  <c r="E10" i="48"/>
  <c r="K9" i="48"/>
  <c r="I9" i="48"/>
  <c r="F9" i="48"/>
  <c r="E9" i="48"/>
  <c r="J8" i="48"/>
  <c r="H8" i="48"/>
  <c r="G8" i="48"/>
  <c r="D8" i="48"/>
  <c r="C8" i="48"/>
  <c r="C33" i="48" s="1"/>
  <c r="F11" i="27"/>
  <c r="I11" i="27"/>
  <c r="I10" i="27"/>
  <c r="I9" i="27"/>
  <c r="K11" i="27"/>
  <c r="K10" i="27"/>
  <c r="K9" i="27"/>
  <c r="J33" i="48" l="1"/>
  <c r="J34" i="48" s="1"/>
  <c r="H33" i="48"/>
  <c r="G33" i="48"/>
  <c r="D33" i="48"/>
  <c r="F8" i="48"/>
  <c r="I8" i="48"/>
  <c r="E8" i="48"/>
  <c r="K8" i="48"/>
  <c r="E33" i="48" l="1"/>
  <c r="E34" i="48" s="1"/>
  <c r="C34" i="48"/>
  <c r="H34" i="48"/>
  <c r="I33" i="48"/>
  <c r="I34" i="48" s="1"/>
  <c r="G34" i="48"/>
  <c r="K14" i="48"/>
  <c r="K33" i="48"/>
  <c r="K34" i="48" s="1"/>
  <c r="F33" i="48"/>
  <c r="F34" i="48" s="1"/>
  <c r="D34" i="48"/>
  <c r="J8" i="27"/>
  <c r="H8" i="27"/>
  <c r="G8" i="27"/>
  <c r="F8" i="45"/>
  <c r="F9" i="45"/>
  <c r="F10" i="45"/>
  <c r="F11" i="45"/>
  <c r="F12" i="45"/>
  <c r="F13" i="45"/>
  <c r="F14" i="45"/>
  <c r="F15" i="45"/>
  <c r="F16" i="45"/>
  <c r="F17" i="45"/>
  <c r="F18" i="45"/>
  <c r="F19" i="45"/>
  <c r="F20" i="45"/>
  <c r="F21" i="45"/>
  <c r="F22" i="45"/>
  <c r="F23" i="45"/>
  <c r="F24" i="45"/>
  <c r="F25" i="45"/>
  <c r="F26" i="45"/>
  <c r="F27" i="45"/>
  <c r="F28" i="45"/>
  <c r="F7" i="45"/>
  <c r="E14" i="48" l="1"/>
  <c r="F14" i="48"/>
  <c r="I14" i="48"/>
  <c r="G35" i="27"/>
  <c r="G36" i="27" s="1"/>
  <c r="J35" i="27"/>
  <c r="J36" i="27" s="1"/>
  <c r="H35" i="27"/>
  <c r="H36" i="27" s="1"/>
  <c r="K8" i="27"/>
  <c r="K35" i="27" s="1"/>
  <c r="G31" i="47"/>
  <c r="F31" i="47"/>
  <c r="E31" i="47"/>
  <c r="D31" i="47"/>
  <c r="C31" i="47"/>
  <c r="F26" i="47"/>
  <c r="E26" i="47"/>
  <c r="F25" i="47"/>
  <c r="E25" i="47"/>
  <c r="F24" i="47"/>
  <c r="E24" i="47"/>
  <c r="F23" i="47"/>
  <c r="E23" i="47"/>
  <c r="F22" i="47"/>
  <c r="E22" i="47"/>
  <c r="F21" i="47"/>
  <c r="E21" i="47"/>
  <c r="F20" i="47"/>
  <c r="E20" i="47"/>
  <c r="F19" i="47"/>
  <c r="E19" i="47"/>
  <c r="F18" i="47"/>
  <c r="E18" i="47"/>
  <c r="F17" i="47"/>
  <c r="E17" i="47"/>
  <c r="F16" i="47"/>
  <c r="E16" i="47"/>
  <c r="F15" i="47"/>
  <c r="E15" i="47"/>
  <c r="G14" i="47"/>
  <c r="D14" i="47"/>
  <c r="C14" i="47"/>
  <c r="F10" i="47"/>
  <c r="E10" i="47"/>
  <c r="F9" i="47"/>
  <c r="E9" i="47"/>
  <c r="G8" i="47"/>
  <c r="D8" i="47"/>
  <c r="C8" i="47"/>
  <c r="F9" i="41"/>
  <c r="E9" i="41"/>
  <c r="A4" i="46"/>
  <c r="C8" i="27"/>
  <c r="C35" i="27" s="1"/>
  <c r="D8" i="27"/>
  <c r="D35" i="27" l="1"/>
  <c r="K15" i="27"/>
  <c r="I8" i="27"/>
  <c r="I35" i="27" s="1"/>
  <c r="I36" i="27" s="1"/>
  <c r="E14" i="47"/>
  <c r="F8" i="27"/>
  <c r="F14" i="47"/>
  <c r="F8" i="47"/>
  <c r="E8" i="47"/>
  <c r="F35" i="27" l="1"/>
  <c r="E9" i="27"/>
  <c r="E10" i="27"/>
  <c r="F30" i="41"/>
  <c r="E30" i="41"/>
  <c r="F10" i="41"/>
  <c r="E10" i="41"/>
  <c r="E15" i="27" l="1"/>
  <c r="F15" i="27"/>
  <c r="I15" i="27"/>
  <c r="F16" i="41"/>
  <c r="F17" i="41"/>
  <c r="F18" i="41"/>
  <c r="F19" i="41"/>
  <c r="F20" i="41"/>
  <c r="F21" i="41"/>
  <c r="F22" i="41"/>
  <c r="F23" i="41"/>
  <c r="F24" i="41"/>
  <c r="F25" i="41"/>
  <c r="F26" i="41"/>
  <c r="F15" i="41"/>
  <c r="E11" i="27"/>
  <c r="E16" i="41"/>
  <c r="E17" i="41"/>
  <c r="E18" i="41"/>
  <c r="E19" i="41"/>
  <c r="E20" i="41"/>
  <c r="E21" i="41"/>
  <c r="E22" i="41"/>
  <c r="E23" i="41"/>
  <c r="E24" i="41"/>
  <c r="E25" i="41"/>
  <c r="E26" i="41"/>
  <c r="E15" i="41"/>
  <c r="F15" i="42"/>
  <c r="F16" i="42"/>
  <c r="F17" i="42"/>
  <c r="F18" i="42"/>
  <c r="F19" i="42"/>
  <c r="F20" i="42"/>
  <c r="F21" i="42"/>
  <c r="F22" i="42"/>
  <c r="F23" i="42"/>
  <c r="F24" i="42"/>
  <c r="F25" i="42"/>
  <c r="F14" i="42"/>
  <c r="F9" i="42"/>
  <c r="E9" i="42" l="1"/>
  <c r="E23" i="42"/>
  <c r="E15" i="42"/>
  <c r="E16" i="42"/>
  <c r="E17" i="42"/>
  <c r="E18" i="42"/>
  <c r="E19" i="42"/>
  <c r="E20" i="42"/>
  <c r="E21" i="42"/>
  <c r="E22" i="42"/>
  <c r="E24" i="42"/>
  <c r="E25" i="42"/>
  <c r="E14" i="42"/>
  <c r="E19" i="27" l="1"/>
  <c r="E20" i="27"/>
  <c r="E21" i="27"/>
  <c r="E24" i="27"/>
  <c r="E25" i="27"/>
  <c r="E26" i="27"/>
  <c r="E27" i="27"/>
  <c r="G20" i="45"/>
  <c r="G8" i="45"/>
  <c r="G22" i="45"/>
  <c r="G25" i="45"/>
  <c r="G27" i="45"/>
  <c r="G28" i="45"/>
  <c r="G24" i="45"/>
  <c r="G26" i="45"/>
  <c r="G11" i="45"/>
  <c r="G7" i="45"/>
  <c r="G14" i="45"/>
  <c r="G19" i="45"/>
  <c r="G10" i="45"/>
  <c r="G17" i="45"/>
  <c r="G23" i="45"/>
  <c r="G15" i="45"/>
  <c r="G9" i="45"/>
  <c r="G13" i="45"/>
  <c r="G21" i="45"/>
  <c r="G18" i="45"/>
  <c r="G12" i="45"/>
  <c r="G16" i="45"/>
  <c r="A4" i="42" l="1"/>
  <c r="A4" i="45" s="1"/>
  <c r="A4" i="41"/>
  <c r="G31" i="41" l="1"/>
  <c r="F31" i="41"/>
  <c r="E31" i="41"/>
  <c r="D31" i="41"/>
  <c r="C13" i="42" l="1"/>
  <c r="D13" i="42"/>
  <c r="I13" i="42" s="1"/>
  <c r="G13" i="42"/>
  <c r="K13" i="42" s="1"/>
  <c r="C31" i="41"/>
  <c r="D30" i="42"/>
  <c r="G30" i="42"/>
  <c r="C30" i="42"/>
  <c r="F13" i="42" l="1"/>
  <c r="E13" i="42"/>
  <c r="E30" i="42"/>
  <c r="F30" i="42"/>
  <c r="G8" i="42" l="1"/>
  <c r="K8" i="42" s="1"/>
  <c r="D8" i="42"/>
  <c r="I8" i="42" s="1"/>
  <c r="C8" i="42"/>
  <c r="E8" i="42" l="1"/>
  <c r="F8" i="42"/>
  <c r="G14" i="41" l="1"/>
  <c r="D14" i="41"/>
  <c r="C14" i="41"/>
  <c r="G8" i="41"/>
  <c r="D8" i="41"/>
  <c r="C8" i="41"/>
  <c r="F8" i="41" l="1"/>
  <c r="E14" i="41"/>
  <c r="F14" i="41"/>
  <c r="E8" i="41"/>
  <c r="A4" i="34" l="1"/>
  <c r="E8" i="27" l="1"/>
  <c r="E35" i="27" s="1"/>
  <c r="E36" i="27" s="1"/>
  <c r="F36" i="27"/>
  <c r="K36" i="27"/>
  <c r="D36" i="27"/>
  <c r="C36" i="27"/>
</calcChain>
</file>

<file path=xl/sharedStrings.xml><?xml version="1.0" encoding="utf-8"?>
<sst xmlns="http://schemas.openxmlformats.org/spreadsheetml/2006/main" count="848" uniqueCount="235">
  <si>
    <t>노출수</t>
  </si>
  <si>
    <t>클릭수</t>
  </si>
  <si>
    <t>파워링크</t>
  </si>
  <si>
    <t>노출수</t>
    <phoneticPr fontId="3" type="noConversion"/>
  </si>
  <si>
    <t>클릭수</t>
    <phoneticPr fontId="3" type="noConversion"/>
  </si>
  <si>
    <t>클릭비용</t>
    <phoneticPr fontId="3" type="noConversion"/>
  </si>
  <si>
    <t>총비용</t>
    <phoneticPr fontId="3" type="noConversion"/>
  </si>
  <si>
    <t>클릭률</t>
    <phoneticPr fontId="3" type="noConversion"/>
  </si>
  <si>
    <t>구 분</t>
  </si>
  <si>
    <t>합 계</t>
  </si>
  <si>
    <t>[파워링크 일별 데이터]</t>
    <phoneticPr fontId="2" type="noConversion"/>
  </si>
  <si>
    <t>기간</t>
    <phoneticPr fontId="2" type="noConversion"/>
  </si>
  <si>
    <t>[월간 누적 데이터]</t>
    <phoneticPr fontId="2" type="noConversion"/>
  </si>
  <si>
    <t>1월</t>
    <phoneticPr fontId="2" type="noConversion"/>
  </si>
  <si>
    <t>[캠페인별 데이터]</t>
    <phoneticPr fontId="2" type="noConversion"/>
  </si>
  <si>
    <t>클릭률</t>
    <phoneticPr fontId="2" type="noConversion"/>
  </si>
  <si>
    <t>평균클릭비용</t>
    <phoneticPr fontId="2" type="noConversion"/>
  </si>
  <si>
    <t>네이버 키워드 상세 데이터</t>
    <phoneticPr fontId="2" type="noConversion"/>
  </si>
  <si>
    <t>* 클릭수&gt;0 이상 키워드</t>
    <phoneticPr fontId="2" type="noConversion"/>
  </si>
  <si>
    <t>전주대비</t>
    <phoneticPr fontId="2" type="noConversion"/>
  </si>
  <si>
    <t>[주차별 데이터]</t>
    <phoneticPr fontId="2" type="noConversion"/>
  </si>
  <si>
    <t>기간</t>
    <phoneticPr fontId="3" type="noConversion"/>
  </si>
  <si>
    <t>노출수</t>
    <phoneticPr fontId="3" type="noConversion"/>
  </si>
  <si>
    <t>클릭수</t>
    <phoneticPr fontId="3" type="noConversion"/>
  </si>
  <si>
    <t>클릭률</t>
    <phoneticPr fontId="3" type="noConversion"/>
  </si>
  <si>
    <t>클릭비용</t>
    <phoneticPr fontId="3" type="noConversion"/>
  </si>
  <si>
    <t>총비용</t>
    <phoneticPr fontId="3" type="noConversion"/>
  </si>
  <si>
    <t>전월대비</t>
    <phoneticPr fontId="2" type="noConversion"/>
  </si>
  <si>
    <t>다음 키워드 상세 데이터</t>
    <phoneticPr fontId="2" type="noConversion"/>
  </si>
  <si>
    <t>키워드</t>
  </si>
  <si>
    <t>매체</t>
    <phoneticPr fontId="2" type="noConversion"/>
  </si>
  <si>
    <t>모바일</t>
  </si>
  <si>
    <t>PC</t>
  </si>
  <si>
    <t>2월</t>
    <phoneticPr fontId="2" type="noConversion"/>
  </si>
  <si>
    <t>2월</t>
    <phoneticPr fontId="2" type="noConversion"/>
  </si>
  <si>
    <t>3월</t>
  </si>
  <si>
    <t>4월</t>
    <phoneticPr fontId="2" type="noConversion"/>
  </si>
  <si>
    <t>인천속기사무소</t>
  </si>
  <si>
    <t>[월별 데이터]</t>
    <phoneticPr fontId="2" type="noConversion"/>
  </si>
  <si>
    <t>5월</t>
  </si>
  <si>
    <t>6월</t>
  </si>
  <si>
    <t>6월</t>
    <phoneticPr fontId="2" type="noConversion"/>
  </si>
  <si>
    <t>인천속기</t>
  </si>
  <si>
    <t>광주녹취록</t>
  </si>
  <si>
    <t>전문속기</t>
  </si>
  <si>
    <t>2021년 06월 1일 ~ 17일</t>
    <phoneticPr fontId="2" type="noConversion"/>
  </si>
  <si>
    <t>다음 키워드(클릭스) 상세 데이터</t>
    <phoneticPr fontId="2" type="noConversion"/>
  </si>
  <si>
    <t>7월</t>
  </si>
  <si>
    <t>8월</t>
  </si>
  <si>
    <t>9월</t>
  </si>
  <si>
    <t>10월</t>
  </si>
  <si>
    <t>11월</t>
  </si>
  <si>
    <t>12월</t>
  </si>
  <si>
    <t>기간</t>
    <phoneticPr fontId="3" type="noConversion"/>
  </si>
  <si>
    <t>10월</t>
    <phoneticPr fontId="2" type="noConversion"/>
  </si>
  <si>
    <t>캠페인</t>
    <phoneticPr fontId="2" type="noConversion"/>
  </si>
  <si>
    <t>12월</t>
    <phoneticPr fontId="2" type="noConversion"/>
  </si>
  <si>
    <t>* 클릭수&gt;1 이상 키워드</t>
    <phoneticPr fontId="2" type="noConversion"/>
  </si>
  <si>
    <t>2022.01.06.</t>
  </si>
  <si>
    <t>2022.01.07.</t>
  </si>
  <si>
    <t>2022.01.10.</t>
  </si>
  <si>
    <t>2022.01.11.</t>
  </si>
  <si>
    <t>2022.01.12.</t>
  </si>
  <si>
    <t>2022.01.13.</t>
  </si>
  <si>
    <t>2022.01.14.</t>
  </si>
  <si>
    <t>2022.01.17.</t>
  </si>
  <si>
    <t>2022.01.18.</t>
  </si>
  <si>
    <t>2022.01.19.</t>
  </si>
  <si>
    <t>2022.01.20.</t>
  </si>
  <si>
    <t>2022.01.21.</t>
  </si>
  <si>
    <t>2022년 1월</t>
    <phoneticPr fontId="2" type="noConversion"/>
  </si>
  <si>
    <t>2022.01.25.</t>
  </si>
  <si>
    <t>2022.01.26.</t>
  </si>
  <si>
    <t>2022.01.27.</t>
  </si>
  <si>
    <t>2022.01.28.</t>
  </si>
  <si>
    <t>스킨큐어 네이버 광고 데이터</t>
    <phoneticPr fontId="2" type="noConversion"/>
  </si>
  <si>
    <t>스킨큐어 다음 광고 데이터</t>
    <phoneticPr fontId="2" type="noConversion"/>
  </si>
  <si>
    <t>탈스 네이버 광고 데이터</t>
    <phoneticPr fontId="2" type="noConversion"/>
  </si>
  <si>
    <t>2022.01.03.</t>
  </si>
  <si>
    <t>2022.01.08.</t>
  </si>
  <si>
    <t>2022.01.09.</t>
  </si>
  <si>
    <t>2022.01.15.</t>
  </si>
  <si>
    <t>2022.01.16.</t>
  </si>
  <si>
    <t>2022.01.22.</t>
  </si>
  <si>
    <t>2022.01.23.</t>
  </si>
  <si>
    <t>2022.01.24.</t>
  </si>
  <si>
    <t>2022.01.29.</t>
  </si>
  <si>
    <t>2022.01.30.</t>
  </si>
  <si>
    <t>2022.01.31.</t>
  </si>
  <si>
    <t>쇼핑검색</t>
    <phoneticPr fontId="2" type="noConversion"/>
  </si>
  <si>
    <t>브랜드검색</t>
    <phoneticPr fontId="2" type="noConversion"/>
  </si>
  <si>
    <t>클렌징오일</t>
  </si>
  <si>
    <t>멀티밤</t>
  </si>
  <si>
    <t>멀티밤추천</t>
  </si>
  <si>
    <t>주름스틱</t>
  </si>
  <si>
    <t>산다화</t>
  </si>
  <si>
    <t>세럼</t>
  </si>
  <si>
    <t>약산성토너</t>
  </si>
  <si>
    <t>비타민앰플추천</t>
  </si>
  <si>
    <t>스킨큐어</t>
  </si>
  <si>
    <t>산다화클렌징오일</t>
  </si>
  <si>
    <t>앰플</t>
  </si>
  <si>
    <t>산다화동백오일</t>
  </si>
  <si>
    <t>산다화오일</t>
  </si>
  <si>
    <t>산다화비타민</t>
  </si>
  <si>
    <t>산다화화장품</t>
  </si>
  <si>
    <t>산다와</t>
  </si>
  <si>
    <t>노스테</t>
  </si>
  <si>
    <t>산다화쿠션</t>
  </si>
  <si>
    <t>산다화에센스</t>
  </si>
  <si>
    <t>산다화비타민C</t>
  </si>
  <si>
    <t>산다화멀티밤</t>
  </si>
  <si>
    <t>산다화화장솜</t>
  </si>
  <si>
    <t>산다화동백쿠션</t>
  </si>
  <si>
    <t>SKINCURE</t>
  </si>
  <si>
    <t>[일별 데이터]</t>
    <phoneticPr fontId="2" type="noConversion"/>
  </si>
  <si>
    <t>[PC 일별 데이터]</t>
    <phoneticPr fontId="2" type="noConversion"/>
  </si>
  <si>
    <t>[MO 일별 데이터]</t>
    <phoneticPr fontId="2" type="noConversion"/>
  </si>
  <si>
    <t>주름개선스틱</t>
  </si>
  <si>
    <t>멀티밤스틱</t>
  </si>
  <si>
    <t>셀트리온스킨큐어</t>
  </si>
  <si>
    <t>전환수</t>
  </si>
  <si>
    <t>전환수</t>
    <phoneticPr fontId="3" type="noConversion"/>
  </si>
  <si>
    <t>전환율</t>
  </si>
  <si>
    <t>전환율</t>
    <phoneticPr fontId="3" type="noConversion"/>
  </si>
  <si>
    <t>전환매출액</t>
  </si>
  <si>
    <t>전환매출액</t>
    <phoneticPr fontId="3" type="noConversion"/>
  </si>
  <si>
    <t>ROAS</t>
  </si>
  <si>
    <t>ROAS</t>
    <phoneticPr fontId="3" type="noConversion"/>
  </si>
  <si>
    <t>전환율</t>
    <phoneticPr fontId="2" type="noConversion"/>
  </si>
  <si>
    <t>전환매출액</t>
    <phoneticPr fontId="3" type="noConversion"/>
  </si>
  <si>
    <t>천연화장품</t>
  </si>
  <si>
    <t>비건화장품</t>
  </si>
  <si>
    <t>유기농화장품</t>
  </si>
  <si>
    <t># 파워링크</t>
  </si>
  <si>
    <t>3월</t>
    <phoneticPr fontId="2" type="noConversion"/>
  </si>
  <si>
    <t>스킨큐어산다화</t>
  </si>
  <si>
    <t>블랙헤드클렌징오일</t>
  </si>
  <si>
    <t>2월</t>
    <phoneticPr fontId="2" type="noConversion"/>
  </si>
  <si>
    <t>비건화장품브랜드</t>
  </si>
  <si>
    <t>noste</t>
  </si>
  <si>
    <t>비타민c세럼추천</t>
  </si>
  <si>
    <t>미백에센스추천</t>
  </si>
  <si>
    <t>sandawha</t>
  </si>
  <si>
    <t>산다화토너</t>
  </si>
  <si>
    <t>유기농핸드크림</t>
  </si>
  <si>
    <t>비타민C토너</t>
  </si>
  <si>
    <t>화이트닝스킨</t>
  </si>
  <si>
    <t>화이트닝토너</t>
  </si>
  <si>
    <t>아이리무버</t>
  </si>
  <si>
    <t>스펀지화장솜</t>
  </si>
  <si>
    <t>아이리무버추천</t>
  </si>
  <si>
    <t>레몬핸드크림</t>
  </si>
  <si>
    <t>레몬향핸드크림</t>
  </si>
  <si>
    <t>산다화포맨</t>
  </si>
  <si>
    <t>워터프루프리무버</t>
  </si>
  <si>
    <t>유기농립밤</t>
  </si>
  <si>
    <t>산다화스킨</t>
  </si>
  <si>
    <t>산다화샴푸</t>
  </si>
  <si>
    <t>워터프루프아이리무버</t>
  </si>
  <si>
    <t>유기농파운데이션</t>
  </si>
  <si>
    <t>립밤</t>
  </si>
  <si>
    <t>오일폼클렌징</t>
  </si>
  <si>
    <t>5. 스킨큐어_브랜드검색 MO</t>
  </si>
  <si>
    <t>6. 스킨큐어_브랜드검색 PC</t>
  </si>
  <si>
    <t>3. 스킨큐어_쇼핑검색 상품형</t>
  </si>
  <si>
    <t>1. 스킨큐어_파워링크 MO</t>
  </si>
  <si>
    <t>클렌징오일추천</t>
  </si>
  <si>
    <t>2. 스킨큐어_파워링크 PC</t>
  </si>
  <si>
    <t>4. 스킨큐어_쇼핑검색 브랜드형</t>
  </si>
  <si>
    <t>산다화클렌징</t>
  </si>
  <si>
    <t>립앤아이리무버추천</t>
  </si>
  <si>
    <t>여드름클렌징오일</t>
  </si>
  <si>
    <t>끈적임없는핸드크림</t>
  </si>
  <si>
    <t>비타민스킨</t>
  </si>
  <si>
    <t>산다화크림</t>
  </si>
  <si>
    <t>순한비비크림</t>
  </si>
  <si>
    <t>미백크림</t>
  </si>
  <si>
    <t>유기농썬크림</t>
  </si>
  <si>
    <t>아토워시</t>
  </si>
  <si>
    <t>산다화비비</t>
  </si>
  <si>
    <t>블랙헤드제거</t>
  </si>
  <si>
    <t>산다화비타민C토너</t>
  </si>
  <si>
    <t>스킨큐어썬크림</t>
  </si>
  <si>
    <t>아이립리무버</t>
  </si>
  <si>
    <t>2023년 4월</t>
    <phoneticPr fontId="2" type="noConversion"/>
  </si>
  <si>
    <t>2023.04.01</t>
    <phoneticPr fontId="2" type="noConversion"/>
  </si>
  <si>
    <t>2023.04.02</t>
  </si>
  <si>
    <t>2023.04.03</t>
  </si>
  <si>
    <t>2023.04.04</t>
  </si>
  <si>
    <t>2023.04.05</t>
  </si>
  <si>
    <t>2023.04.06</t>
  </si>
  <si>
    <t>2023.04.07</t>
  </si>
  <si>
    <t>2023.04.08</t>
  </si>
  <si>
    <t>2023.04.09</t>
  </si>
  <si>
    <t>2023.04.10</t>
  </si>
  <si>
    <t>2023.04.11</t>
  </si>
  <si>
    <t>2023.04.12</t>
  </si>
  <si>
    <t>2023.04.13</t>
  </si>
  <si>
    <t>2023.04.14</t>
  </si>
  <si>
    <t>2023.04.15</t>
  </si>
  <si>
    <t>2023.04.16</t>
  </si>
  <si>
    <t>2023.04.17</t>
  </si>
  <si>
    <t>2023.04.18</t>
  </si>
  <si>
    <t>2023.04.19</t>
  </si>
  <si>
    <t>2023.04.20</t>
  </si>
  <si>
    <t>2023.04.21</t>
  </si>
  <si>
    <t>2023.04.22</t>
  </si>
  <si>
    <t>2023.04.23</t>
  </si>
  <si>
    <t>2023.04.24</t>
  </si>
  <si>
    <t>2023.04.25</t>
  </si>
  <si>
    <t>2023.04.26</t>
  </si>
  <si>
    <t>2023.04.27</t>
  </si>
  <si>
    <t>2023.04.28</t>
  </si>
  <si>
    <t>2023.04.29</t>
  </si>
  <si>
    <t>2023.04.30</t>
  </si>
  <si>
    <t>* 전환매출액 내림차순</t>
    <phoneticPr fontId="2" type="noConversion"/>
  </si>
  <si>
    <t>비타민C크림</t>
  </si>
  <si>
    <t>화이트닝크림</t>
  </si>
  <si>
    <t>7. 탈스_파워링크 MO</t>
  </si>
  <si>
    <t>아토피바디워시</t>
  </si>
  <si>
    <t>8. 탈스_쇼핑검색 상품형</t>
  </si>
  <si>
    <t>탈스바디워시</t>
  </si>
  <si>
    <t>탈스</t>
  </si>
  <si>
    <t>모공각화증바디워시</t>
  </si>
  <si>
    <t>탈스아토워시</t>
  </si>
  <si>
    <t>성인아토피바디워시</t>
  </si>
  <si>
    <t>닭살피부바디워시</t>
  </si>
  <si>
    <t>약산성거품형폼클렌징</t>
  </si>
  <si>
    <t>저자극바디워시</t>
  </si>
  <si>
    <t>무향바디클렌져</t>
  </si>
  <si>
    <t>순한바디워시</t>
  </si>
  <si>
    <t>미끌거림없는바디워시</t>
  </si>
  <si>
    <t>아토피에좋은바디워시</t>
  </si>
  <si>
    <t>지성피부바디워시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</si>
</sst>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\ %"/>
    <numFmt numFmtId="177" formatCode="[Red]&quot;▲ &quot;0.00%;[Blue]&quot;▼ &quot;0.00%;[Black]\-"/>
    <numFmt numFmtId="178" formatCode="m&quot;월&quot;\ d&quot;일&quot;;@"/>
    <numFmt numFmtId="179" formatCode="0.00&quot;%&quot;"/>
    <numFmt numFmtId="180" formatCode="#,##0_ &quot;%&quot;"/>
  </numFmts>
  <fonts count="1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2"/>
      <scheme val="minor"/>
    </font>
    <font>
      <b/>
      <sz val="18"/>
      <color theme="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9"/>
      <color theme="1" tint="0.249977111117893"/>
      <name val="맑은 고딕"/>
      <family val="3"/>
      <charset val="129"/>
      <scheme val="minor"/>
    </font>
    <font>
      <b/>
      <sz val="9"/>
      <color indexed="9"/>
      <name val="맑은 고딕"/>
      <family val="3"/>
      <charset val="129"/>
      <scheme val="major"/>
    </font>
    <font>
      <sz val="11"/>
      <name val="돋움"/>
      <family val="3"/>
      <charset val="129"/>
    </font>
    <font>
      <sz val="9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507F"/>
        <bgColor indexed="64"/>
      </patternFill>
    </fill>
    <fill>
      <patternFill patternType="solid">
        <fgColor rgb="FF00507F"/>
        <bgColor indexed="9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4F2686"/>
      </left>
      <right style="thin">
        <color rgb="FFECECEC"/>
      </right>
      <top style="thin">
        <color rgb="FF4F2686"/>
      </top>
      <bottom style="thin">
        <color rgb="FF4F2686"/>
      </bottom>
      <diagonal/>
    </border>
    <border>
      <left style="thin">
        <color rgb="FFECECEC"/>
      </left>
      <right style="thin">
        <color rgb="FFECECEC"/>
      </right>
      <top style="thin">
        <color rgb="FF4F2686"/>
      </top>
      <bottom style="thin">
        <color rgb="FF4F2686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rgb="FF4F2686"/>
      </top>
      <bottom style="thin">
        <color rgb="FF4F2686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13">
    <xf numFmtId="0" fontId="0" fillId="0" borderId="0">
      <alignment vertical="center"/>
    </xf>
    <xf numFmtId="0" fontId="4" fillId="0" borderId="0"/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4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  <xf numFmtId="0" fontId="8" fillId="2" borderId="0" xfId="0" applyFont="1" applyFill="1" applyAlignment="1">
      <alignment horizontal="center" vertical="center"/>
    </xf>
    <xf numFmtId="14" fontId="9" fillId="2" borderId="0" xfId="4" applyNumberFormat="1" applyFont="1" applyFill="1">
      <alignment vertical="center"/>
    </xf>
    <xf numFmtId="10" fontId="12" fillId="3" borderId="3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9" fontId="13" fillId="4" borderId="4" xfId="5" applyNumberFormat="1" applyFont="1" applyFill="1" applyBorder="1" applyAlignment="1">
      <alignment horizontal="center" vertical="center"/>
    </xf>
    <xf numFmtId="176" fontId="13" fillId="4" borderId="3" xfId="5" applyNumberFormat="1" applyFont="1" applyFill="1" applyBorder="1" applyAlignment="1">
      <alignment horizontal="center" vertical="center"/>
    </xf>
    <xf numFmtId="178" fontId="12" fillId="3" borderId="4" xfId="5" applyNumberFormat="1" applyFont="1" applyFill="1" applyBorder="1" applyAlignment="1">
      <alignment horizontal="center" vertical="center"/>
    </xf>
    <xf numFmtId="10" fontId="12" fillId="3" borderId="3" xfId="10" applyNumberFormat="1" applyFont="1" applyFill="1" applyBorder="1" applyAlignment="1">
      <alignment horizontal="center" vertical="center"/>
    </xf>
    <xf numFmtId="3" fontId="12" fillId="3" borderId="3" xfId="5" applyNumberFormat="1" applyFont="1" applyFill="1" applyBorder="1" applyAlignment="1">
      <alignment horizontal="center" vertical="center"/>
    </xf>
    <xf numFmtId="3" fontId="13" fillId="4" borderId="3" xfId="5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179" fontId="12" fillId="3" borderId="3" xfId="10" applyNumberFormat="1" applyFont="1" applyFill="1" applyBorder="1" applyAlignment="1">
      <alignment horizontal="center" vertical="center"/>
    </xf>
    <xf numFmtId="177" fontId="13" fillId="4" borderId="3" xfId="5" applyNumberFormat="1" applyFont="1" applyFill="1" applyBorder="1" applyAlignment="1">
      <alignment horizontal="center" vertical="center"/>
    </xf>
    <xf numFmtId="49" fontId="12" fillId="3" borderId="5" xfId="5" applyNumberFormat="1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3" fontId="12" fillId="0" borderId="3" xfId="5" applyNumberFormat="1" applyFont="1" applyBorder="1" applyAlignment="1">
      <alignment horizontal="center" vertical="center"/>
    </xf>
    <xf numFmtId="10" fontId="12" fillId="0" borderId="3" xfId="5" applyNumberFormat="1" applyFont="1" applyBorder="1" applyAlignment="1">
      <alignment horizontal="center" vertical="center"/>
    </xf>
    <xf numFmtId="10" fontId="13" fillId="4" borderId="3" xfId="5" applyNumberFormat="1" applyFont="1" applyFill="1" applyBorder="1" applyAlignment="1">
      <alignment horizontal="center" vertical="center"/>
    </xf>
    <xf numFmtId="176" fontId="12" fillId="3" borderId="3" xfId="10" applyNumberFormat="1" applyFont="1" applyFill="1" applyBorder="1" applyAlignment="1">
      <alignment horizontal="center" vertical="center"/>
    </xf>
    <xf numFmtId="9" fontId="13" fillId="4" borderId="3" xfId="5" applyNumberFormat="1" applyFont="1" applyFill="1" applyBorder="1" applyAlignment="1">
      <alignment horizontal="center" vertical="center"/>
    </xf>
    <xf numFmtId="9" fontId="12" fillId="3" borderId="3" xfId="5" applyNumberFormat="1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49" fontId="12" fillId="3" borderId="3" xfId="5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49" fontId="12" fillId="3" borderId="7" xfId="5" applyNumberFormat="1" applyFont="1" applyFill="1" applyBorder="1" applyAlignment="1">
      <alignment horizontal="center" vertical="center"/>
    </xf>
    <xf numFmtId="3" fontId="12" fillId="3" borderId="7" xfId="5" applyNumberFormat="1" applyFont="1" applyFill="1" applyBorder="1" applyAlignment="1">
      <alignment horizontal="center" vertical="center"/>
    </xf>
    <xf numFmtId="10" fontId="12" fillId="3" borderId="7" xfId="10" applyNumberFormat="1" applyFont="1" applyFill="1" applyBorder="1" applyAlignment="1">
      <alignment horizontal="center" vertical="center"/>
    </xf>
    <xf numFmtId="179" fontId="12" fillId="3" borderId="7" xfId="10" applyNumberFormat="1" applyFont="1" applyFill="1" applyBorder="1" applyAlignment="1">
      <alignment horizontal="center" vertical="center"/>
    </xf>
    <xf numFmtId="180" fontId="12" fillId="3" borderId="7" xfId="5" applyNumberFormat="1" applyFont="1" applyFill="1" applyBorder="1" applyAlignment="1">
      <alignment horizontal="center" vertical="center"/>
    </xf>
    <xf numFmtId="9" fontId="12" fillId="0" borderId="3" xfId="5" applyNumberFormat="1" applyFont="1" applyBorder="1" applyAlignment="1">
      <alignment horizontal="center" vertical="center"/>
    </xf>
    <xf numFmtId="0" fontId="16" fillId="3" borderId="0" xfId="0" applyFont="1" applyFill="1">
      <alignment vertical="center"/>
    </xf>
    <xf numFmtId="3" fontId="0" fillId="3" borderId="0" xfId="0" applyNumberFormat="1" applyFill="1">
      <alignment vertical="center"/>
    </xf>
    <xf numFmtId="3" fontId="12" fillId="2" borderId="3" xfId="5" applyNumberFormat="1" applyFont="1" applyFill="1" applyBorder="1" applyAlignment="1">
      <alignment horizontal="center" vertical="center"/>
    </xf>
    <xf numFmtId="10" fontId="12" fillId="2" borderId="3" xfId="5" applyNumberFormat="1" applyFont="1" applyFill="1" applyBorder="1" applyAlignment="1">
      <alignment horizontal="center" vertical="center"/>
    </xf>
    <xf numFmtId="9" fontId="12" fillId="2" borderId="3" xfId="5" applyNumberFormat="1" applyFont="1" applyFill="1" applyBorder="1" applyAlignment="1">
      <alignment horizontal="center" vertical="center"/>
    </xf>
    <xf numFmtId="3" fontId="12" fillId="7" borderId="3" xfId="5" applyNumberFormat="1" applyFont="1" applyFill="1" applyBorder="1" applyAlignment="1">
      <alignment horizontal="center" vertical="center"/>
    </xf>
    <xf numFmtId="10" fontId="12" fillId="7" borderId="3" xfId="10" applyNumberFormat="1" applyFont="1" applyFill="1" applyBorder="1" applyAlignment="1">
      <alignment horizontal="center" vertical="center"/>
    </xf>
    <xf numFmtId="178" fontId="12" fillId="7" borderId="4" xfId="5" applyNumberFormat="1" applyFont="1" applyFill="1" applyBorder="1" applyAlignment="1">
      <alignment horizontal="center" vertical="center"/>
    </xf>
    <xf numFmtId="10" fontId="12" fillId="7" borderId="3" xfId="5" applyNumberFormat="1" applyFont="1" applyFill="1" applyBorder="1" applyAlignment="1">
      <alignment horizontal="center" vertical="center"/>
    </xf>
    <xf numFmtId="9" fontId="12" fillId="7" borderId="3" xfId="5" applyNumberFormat="1" applyFont="1" applyFill="1" applyBorder="1" applyAlignment="1">
      <alignment horizontal="center" vertical="center"/>
    </xf>
    <xf numFmtId="49" fontId="12" fillId="7" borderId="7" xfId="5" applyNumberFormat="1" applyFont="1" applyFill="1" applyBorder="1" applyAlignment="1">
      <alignment horizontal="center" vertical="center"/>
    </xf>
    <xf numFmtId="3" fontId="12" fillId="7" borderId="7" xfId="5" applyNumberFormat="1" applyFont="1" applyFill="1" applyBorder="1" applyAlignment="1">
      <alignment horizontal="center" vertical="center"/>
    </xf>
    <xf numFmtId="179" fontId="12" fillId="7" borderId="7" xfId="10" applyNumberFormat="1" applyFont="1" applyFill="1" applyBorder="1" applyAlignment="1">
      <alignment horizontal="center" vertical="center"/>
    </xf>
    <xf numFmtId="180" fontId="12" fillId="7" borderId="7" xfId="5" applyNumberFormat="1" applyFont="1" applyFill="1" applyBorder="1" applyAlignment="1">
      <alignment horizontal="center" vertical="center"/>
    </xf>
    <xf numFmtId="9" fontId="12" fillId="3" borderId="7" xfId="10" applyFont="1" applyFill="1" applyBorder="1" applyAlignment="1">
      <alignment horizontal="center" vertical="center"/>
    </xf>
    <xf numFmtId="9" fontId="12" fillId="3" borderId="3" xfId="1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</cellXfs>
  <cellStyles count="13">
    <cellStyle name="백분율" xfId="10" builtinId="5"/>
    <cellStyle name="백분율 2" xfId="3"/>
    <cellStyle name="백분율 2 2" xfId="9"/>
    <cellStyle name="쉼표 [0] 2" xfId="2"/>
    <cellStyle name="쉼표 [0] 2 2" xfId="12"/>
    <cellStyle name="쉼표 [0] 4" xfId="8"/>
    <cellStyle name="표준" xfId="0" builtinId="0"/>
    <cellStyle name="표준 13" xfId="7"/>
    <cellStyle name="표준 2" xfId="1"/>
    <cellStyle name="표준 2 3 2" xfId="4"/>
    <cellStyle name="표준 3" xfId="11"/>
    <cellStyle name="표준 5" xfId="5"/>
    <cellStyle name="표준 7" xfId="6"/>
  </cellStyles>
  <dxfs count="0"/>
  <tableStyles count="0" defaultTableStyle="TableStyleMedium2" defaultPivotStyle="PivotStyleLight16"/>
  <colors>
    <mruColors>
      <color rgb="FF00507F"/>
      <color rgb="FF109290"/>
      <color rgb="FFFA9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0528;&#46300;&#53944;&#46972;&#51060;&#48652;/Documents/&#45348;&#51060;&#53944;&#50728;%20&#48155;&#51008;%20&#54028;&#51068;/2019.02._&#50500;&#51060;&#48372;&#4982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종합"/>
      <sheetName val="종합_L"/>
      <sheetName val="일자별상세"/>
      <sheetName val="광고영역별상세"/>
      <sheetName val="상위키워드상세"/>
      <sheetName val="이슈키워드상세"/>
      <sheetName val="파워링크광고문안상세"/>
      <sheetName val="시간대별상세"/>
      <sheetName val="광고단위별상세"/>
      <sheetName val="네이버 키워드상세 (1)"/>
      <sheetName val="네이버 키워드상세 (2)"/>
      <sheetName val="네이버 키워드효과필터"/>
      <sheetName val="네이버 키워드효과필터 (1)"/>
      <sheetName val="네이버 키워드효과필터 (2)"/>
      <sheetName val="그래프시트"/>
    </sheetNames>
    <sheetDataSet>
      <sheetData sheetId="0"/>
      <sheetData sheetId="1">
        <row r="15">
          <cell r="D15" t="str">
            <v>18년 11월</v>
          </cell>
        </row>
      </sheetData>
      <sheetData sheetId="2"/>
      <sheetData sheetId="3">
        <row r="16">
          <cell r="F16" t="str">
            <v>노출키워드수</v>
          </cell>
        </row>
      </sheetData>
      <sheetData sheetId="4">
        <row r="9">
          <cell r="H9" t="str">
            <v>노출수</v>
          </cell>
        </row>
      </sheetData>
      <sheetData sheetId="5">
        <row r="20">
          <cell r="P20" t="str">
            <v>총비용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>디바이스</v>
          </cell>
          <cell r="C4" t="str">
            <v>노출수</v>
          </cell>
          <cell r="D4" t="str">
            <v>클릭수</v>
          </cell>
          <cell r="E4" t="str">
            <v>총비용</v>
          </cell>
          <cell r="F4" t="str">
            <v>전환수</v>
          </cell>
          <cell r="G4" t="str">
            <v>전환매출액</v>
          </cell>
        </row>
        <row r="5">
          <cell r="B5" t="str">
            <v>PC</v>
          </cell>
          <cell r="C5">
            <v>4062343</v>
          </cell>
          <cell r="D5">
            <v>7579</v>
          </cell>
          <cell r="E5">
            <v>2835712</v>
          </cell>
          <cell r="F5">
            <v>100</v>
          </cell>
          <cell r="G5">
            <v>7043950</v>
          </cell>
        </row>
        <row r="6">
          <cell r="B6" t="str">
            <v>MO</v>
          </cell>
          <cell r="C6">
            <v>10824023</v>
          </cell>
          <cell r="D6">
            <v>31241</v>
          </cell>
          <cell r="E6">
            <v>8047732</v>
          </cell>
          <cell r="F6">
            <v>117</v>
          </cell>
          <cell r="G6">
            <v>7234250</v>
          </cell>
        </row>
        <row r="10">
          <cell r="B10" t="str">
            <v>키워드</v>
          </cell>
          <cell r="C10" t="str">
            <v>총비용</v>
          </cell>
          <cell r="E10" t="str">
            <v>키워드</v>
          </cell>
          <cell r="F10" t="str">
            <v>노출수</v>
          </cell>
          <cell r="H10" t="str">
            <v>키워드</v>
          </cell>
          <cell r="I10" t="str">
            <v>클릭수</v>
          </cell>
          <cell r="K10" t="str">
            <v>키워드</v>
          </cell>
          <cell r="L10" t="str">
            <v>전환수</v>
          </cell>
          <cell r="N10" t="str">
            <v>키워드</v>
          </cell>
          <cell r="O10" t="str">
            <v>전환매출액</v>
          </cell>
        </row>
        <row r="11">
          <cell r="B11" t="str">
            <v>반찬</v>
          </cell>
          <cell r="C11">
            <v>907676</v>
          </cell>
          <cell r="E11" t="str">
            <v>음식</v>
          </cell>
          <cell r="F11">
            <v>322299</v>
          </cell>
          <cell r="H11" t="str">
            <v>반찬</v>
          </cell>
          <cell r="I11">
            <v>1689</v>
          </cell>
          <cell r="K11" t="str">
            <v>집반찬연구소</v>
          </cell>
          <cell r="L11">
            <v>27</v>
          </cell>
          <cell r="N11" t="str">
            <v>집반찬연구소</v>
          </cell>
          <cell r="O11">
            <v>1892350</v>
          </cell>
        </row>
        <row r="12">
          <cell r="B12" t="str">
            <v>반찬배달</v>
          </cell>
          <cell r="C12">
            <v>415954</v>
          </cell>
          <cell r="E12" t="str">
            <v>중복</v>
          </cell>
          <cell r="F12">
            <v>318439</v>
          </cell>
          <cell r="H12" t="str">
            <v>집밥</v>
          </cell>
          <cell r="I12">
            <v>920</v>
          </cell>
          <cell r="K12" t="str">
            <v>반찬배달</v>
          </cell>
          <cell r="L12">
            <v>24</v>
          </cell>
          <cell r="N12" t="str">
            <v>반찬배달</v>
          </cell>
          <cell r="O12">
            <v>1346800</v>
          </cell>
        </row>
        <row r="13">
          <cell r="B13" t="str">
            <v>집밥</v>
          </cell>
          <cell r="C13">
            <v>222882</v>
          </cell>
          <cell r="E13" t="str">
            <v>반찬</v>
          </cell>
          <cell r="F13">
            <v>307332</v>
          </cell>
          <cell r="H13" t="str">
            <v>반찬배달</v>
          </cell>
          <cell r="I13">
            <v>833</v>
          </cell>
          <cell r="K13" t="str">
            <v>반찬배달</v>
          </cell>
          <cell r="L13">
            <v>13</v>
          </cell>
          <cell r="N13" t="str">
            <v>반찬배달</v>
          </cell>
          <cell r="O13">
            <v>838900</v>
          </cell>
        </row>
        <row r="14">
          <cell r="B14" t="str">
            <v>반찬</v>
          </cell>
          <cell r="C14">
            <v>215083</v>
          </cell>
          <cell r="E14" t="str">
            <v>부대찌개</v>
          </cell>
          <cell r="F14">
            <v>291545</v>
          </cell>
          <cell r="H14" t="str">
            <v>매일반찬배달</v>
          </cell>
          <cell r="I14">
            <v>466</v>
          </cell>
          <cell r="K14" t="str">
            <v>찬드림</v>
          </cell>
          <cell r="L14">
            <v>7</v>
          </cell>
          <cell r="N14" t="str">
            <v>가정식반찬배달추천</v>
          </cell>
          <cell r="O14">
            <v>685300</v>
          </cell>
        </row>
        <row r="15">
          <cell r="B15" t="str">
            <v>반찬가게</v>
          </cell>
          <cell r="C15">
            <v>212476</v>
          </cell>
          <cell r="E15" t="str">
            <v>집밥</v>
          </cell>
          <cell r="F15">
            <v>239719</v>
          </cell>
          <cell r="H15" t="str">
            <v>반찬</v>
          </cell>
          <cell r="I15">
            <v>418</v>
          </cell>
          <cell r="K15" t="str">
            <v>소고기뭇국</v>
          </cell>
          <cell r="L15">
            <v>6</v>
          </cell>
          <cell r="N15" t="str">
            <v>소고기뭇국</v>
          </cell>
          <cell r="O15">
            <v>421900</v>
          </cell>
        </row>
        <row r="16">
          <cell r="B16" t="str">
            <v>매일반찬배달</v>
          </cell>
          <cell r="C16">
            <v>154121</v>
          </cell>
          <cell r="E16" t="str">
            <v>혼밥</v>
          </cell>
          <cell r="F16">
            <v>191672</v>
          </cell>
          <cell r="H16" t="str">
            <v>가정식반찬배달</v>
          </cell>
          <cell r="I16">
            <v>295</v>
          </cell>
          <cell r="K16" t="str">
            <v>반조리음식배달</v>
          </cell>
          <cell r="L16">
            <v>5</v>
          </cell>
          <cell r="N16" t="str">
            <v>배달반찬</v>
          </cell>
          <cell r="O16">
            <v>392600</v>
          </cell>
        </row>
        <row r="17">
          <cell r="B17" t="str">
            <v>어린이반찬</v>
          </cell>
          <cell r="C17">
            <v>129393</v>
          </cell>
          <cell r="E17" t="str">
            <v>반찬</v>
          </cell>
          <cell r="F17">
            <v>162752</v>
          </cell>
          <cell r="H17" t="str">
            <v>꼬막삶는법</v>
          </cell>
          <cell r="I17">
            <v>283</v>
          </cell>
          <cell r="K17" t="str">
            <v>가정식반찬배달추천</v>
          </cell>
          <cell r="L17">
            <v>5</v>
          </cell>
          <cell r="N17" t="str">
            <v>집밥</v>
          </cell>
          <cell r="O17">
            <v>379500</v>
          </cell>
        </row>
        <row r="18">
          <cell r="B18" t="str">
            <v>반찬배달</v>
          </cell>
          <cell r="C18">
            <v>114191</v>
          </cell>
          <cell r="E18" t="str">
            <v>음식</v>
          </cell>
          <cell r="F18">
            <v>161012</v>
          </cell>
          <cell r="H18" t="str">
            <v>반찬가게</v>
          </cell>
          <cell r="I18">
            <v>278</v>
          </cell>
          <cell r="K18" t="str">
            <v>반찬배달</v>
          </cell>
          <cell r="L18">
            <v>5</v>
          </cell>
          <cell r="N18" t="str">
            <v>강서구반찬배달</v>
          </cell>
          <cell r="O18">
            <v>351000</v>
          </cell>
        </row>
        <row r="19">
          <cell r="B19" t="str">
            <v>반찬쇼핑몰</v>
          </cell>
          <cell r="C19">
            <v>114169</v>
          </cell>
          <cell r="E19" t="str">
            <v>반찬가게</v>
          </cell>
          <cell r="F19">
            <v>154959</v>
          </cell>
          <cell r="H19" t="str">
            <v>꽈리고추찜</v>
          </cell>
          <cell r="I19">
            <v>259</v>
          </cell>
          <cell r="K19" t="str">
            <v>집밥</v>
          </cell>
          <cell r="L19">
            <v>5</v>
          </cell>
          <cell r="N19" t="str">
            <v>반조리음식배달</v>
          </cell>
          <cell r="O19">
            <v>337000</v>
          </cell>
        </row>
        <row r="20">
          <cell r="B20" t="str">
            <v>가정식반찬배달</v>
          </cell>
          <cell r="C20">
            <v>111672</v>
          </cell>
          <cell r="E20" t="str">
            <v>꼬막삶는법</v>
          </cell>
          <cell r="F20">
            <v>139822</v>
          </cell>
          <cell r="H20" t="str">
            <v>반찬배달</v>
          </cell>
          <cell r="I20">
            <v>238</v>
          </cell>
          <cell r="K20" t="str">
            <v>반찬사이트</v>
          </cell>
          <cell r="L20">
            <v>3</v>
          </cell>
          <cell r="N20" t="str">
            <v>반찬배달</v>
          </cell>
          <cell r="O20">
            <v>317200</v>
          </cell>
        </row>
        <row r="21">
          <cell r="B21" t="str">
            <v>기타</v>
          </cell>
          <cell r="C21">
            <v>8285827</v>
          </cell>
          <cell r="E21" t="str">
            <v>기타</v>
          </cell>
          <cell r="F21">
            <v>12596815</v>
          </cell>
          <cell r="H21" t="str">
            <v>기타</v>
          </cell>
          <cell r="I21">
            <v>33141</v>
          </cell>
          <cell r="K21" t="str">
            <v>기타</v>
          </cell>
          <cell r="L21">
            <v>117</v>
          </cell>
          <cell r="N21" t="str">
            <v>기타</v>
          </cell>
          <cell r="O21">
            <v>7315650</v>
          </cell>
        </row>
        <row r="25">
          <cell r="B25" t="str">
            <v>구분</v>
          </cell>
          <cell r="C25" t="str">
            <v>노출수</v>
          </cell>
          <cell r="D25" t="str">
            <v>클릭수</v>
          </cell>
          <cell r="E25" t="str">
            <v>총비용</v>
          </cell>
          <cell r="F25" t="str">
            <v>전환수</v>
          </cell>
          <cell r="G25" t="str">
            <v>전환매출액</v>
          </cell>
          <cell r="I25" t="str">
            <v>기간</v>
          </cell>
          <cell r="J25" t="str">
            <v>노출수</v>
          </cell>
          <cell r="K25" t="str">
            <v>총비용</v>
          </cell>
          <cell r="L25" t="str">
            <v>전환수</v>
          </cell>
          <cell r="M25" t="str">
            <v>전환율</v>
          </cell>
          <cell r="N25" t="str">
            <v>전환매출액</v>
          </cell>
          <cell r="O25" t="str">
            <v>ROAS</v>
          </cell>
        </row>
        <row r="26">
          <cell r="B26" t="str">
            <v>TOP</v>
          </cell>
          <cell r="C26">
            <v>0.15380187481619087</v>
          </cell>
          <cell r="D26">
            <v>0.14629057187017003</v>
          </cell>
          <cell r="E26">
            <v>0.23867601101269048</v>
          </cell>
          <cell r="F26">
            <v>0.46082949308755761</v>
          </cell>
          <cell r="G26">
            <v>0.48763499600790017</v>
          </cell>
          <cell r="I26" t="str">
            <v>18년 11월</v>
          </cell>
          <cell r="J26">
            <v>4997116</v>
          </cell>
          <cell r="K26">
            <v>14122284</v>
          </cell>
          <cell r="L26">
            <v>483</v>
          </cell>
          <cell r="M26">
            <v>1.7399999999999999E-2</v>
          </cell>
          <cell r="N26">
            <v>25632800</v>
          </cell>
          <cell r="O26">
            <v>1.8150999999999999</v>
          </cell>
        </row>
        <row r="27">
          <cell r="B27" t="str">
            <v>기타</v>
          </cell>
          <cell r="C27">
            <v>0.8461981251838091</v>
          </cell>
          <cell r="D27">
            <v>0.85370942812982997</v>
          </cell>
          <cell r="E27">
            <v>0.76132398898730957</v>
          </cell>
          <cell r="F27">
            <v>0.53917050691244239</v>
          </cell>
          <cell r="G27">
            <v>0.51236500399209983</v>
          </cell>
          <cell r="I27" t="str">
            <v>18년 12월</v>
          </cell>
          <cell r="J27">
            <v>5999281</v>
          </cell>
          <cell r="K27">
            <v>12690656</v>
          </cell>
          <cell r="L27">
            <v>380</v>
          </cell>
          <cell r="M27">
            <v>1.4E-2</v>
          </cell>
          <cell r="N27">
            <v>21108700</v>
          </cell>
          <cell r="O27">
            <v>1.6633</v>
          </cell>
        </row>
        <row r="28">
          <cell r="I28" t="str">
            <v>19년 01월</v>
          </cell>
          <cell r="J28">
            <v>32685497</v>
          </cell>
          <cell r="K28">
            <v>15548764</v>
          </cell>
          <cell r="L28">
            <v>297</v>
          </cell>
          <cell r="M28">
            <v>7.0000000000000001E-3</v>
          </cell>
          <cell r="N28">
            <v>20700850</v>
          </cell>
          <cell r="O28">
            <v>1.3313999999999999</v>
          </cell>
        </row>
        <row r="29">
          <cell r="I29" t="str">
            <v>19년 02월</v>
          </cell>
          <cell r="J29">
            <v>14886366</v>
          </cell>
          <cell r="K29">
            <v>10883444</v>
          </cell>
          <cell r="L29">
            <v>217</v>
          </cell>
          <cell r="M29">
            <v>5.5999999999999999E-3</v>
          </cell>
          <cell r="N29">
            <v>14278200</v>
          </cell>
          <cell r="O29">
            <v>1.3119000000000001</v>
          </cell>
        </row>
        <row r="33">
          <cell r="B33" t="str">
            <v>일자</v>
          </cell>
          <cell r="C33" t="str">
            <v>노출수</v>
          </cell>
          <cell r="D33" t="str">
            <v>총비용</v>
          </cell>
          <cell r="E33" t="str">
            <v>전환수</v>
          </cell>
          <cell r="F33" t="str">
            <v>전환매출액</v>
          </cell>
        </row>
        <row r="34">
          <cell r="B34" t="str">
            <v>02/01</v>
          </cell>
          <cell r="C34">
            <v>925686</v>
          </cell>
          <cell r="D34">
            <v>480865</v>
          </cell>
          <cell r="E34">
            <v>9</v>
          </cell>
          <cell r="F34">
            <v>545300</v>
          </cell>
        </row>
        <row r="35">
          <cell r="B35" t="str">
            <v>02/02</v>
          </cell>
          <cell r="C35">
            <v>63</v>
          </cell>
          <cell r="D35">
            <v>0</v>
          </cell>
          <cell r="E35">
            <v>2</v>
          </cell>
          <cell r="F35">
            <v>89800</v>
          </cell>
        </row>
        <row r="36">
          <cell r="B36" t="str">
            <v>02/03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 t="str">
            <v>02/04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02/05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 t="str">
            <v>02/06</v>
          </cell>
          <cell r="C39">
            <v>941880</v>
          </cell>
          <cell r="D39">
            <v>468292</v>
          </cell>
          <cell r="E39">
            <v>5</v>
          </cell>
          <cell r="F39">
            <v>271700</v>
          </cell>
        </row>
        <row r="40">
          <cell r="B40" t="str">
            <v>02/07</v>
          </cell>
          <cell r="C40">
            <v>936452</v>
          </cell>
          <cell r="D40">
            <v>554147</v>
          </cell>
          <cell r="E40">
            <v>12</v>
          </cell>
          <cell r="F40">
            <v>499900</v>
          </cell>
        </row>
        <row r="41">
          <cell r="B41" t="str">
            <v>02/08</v>
          </cell>
          <cell r="C41">
            <v>535258</v>
          </cell>
          <cell r="D41">
            <v>402303</v>
          </cell>
          <cell r="E41">
            <v>9</v>
          </cell>
          <cell r="F41">
            <v>649400</v>
          </cell>
        </row>
        <row r="42">
          <cell r="B42" t="str">
            <v>02/09</v>
          </cell>
          <cell r="C42">
            <v>471758</v>
          </cell>
          <cell r="D42">
            <v>372482</v>
          </cell>
          <cell r="E42">
            <v>9</v>
          </cell>
          <cell r="F42">
            <v>676200</v>
          </cell>
        </row>
        <row r="43">
          <cell r="B43" t="str">
            <v>02/10</v>
          </cell>
          <cell r="C43">
            <v>662241</v>
          </cell>
          <cell r="D43">
            <v>502568</v>
          </cell>
          <cell r="E43">
            <v>11</v>
          </cell>
          <cell r="F43">
            <v>844500</v>
          </cell>
        </row>
        <row r="44">
          <cell r="B44" t="str">
            <v>02/11</v>
          </cell>
          <cell r="C44">
            <v>765516</v>
          </cell>
          <cell r="D44">
            <v>603900</v>
          </cell>
          <cell r="E44">
            <v>8</v>
          </cell>
          <cell r="F44">
            <v>403400</v>
          </cell>
        </row>
        <row r="45">
          <cell r="B45" t="str">
            <v>02/12</v>
          </cell>
          <cell r="C45">
            <v>650217</v>
          </cell>
          <cell r="D45">
            <v>521070</v>
          </cell>
          <cell r="E45">
            <v>12</v>
          </cell>
          <cell r="F45">
            <v>876900</v>
          </cell>
        </row>
        <row r="46">
          <cell r="B46" t="str">
            <v>02/13</v>
          </cell>
          <cell r="C46">
            <v>680562</v>
          </cell>
          <cell r="D46">
            <v>456830</v>
          </cell>
          <cell r="E46">
            <v>10</v>
          </cell>
          <cell r="F46">
            <v>534400</v>
          </cell>
        </row>
        <row r="47">
          <cell r="B47" t="str">
            <v>02/14</v>
          </cell>
          <cell r="C47">
            <v>688901</v>
          </cell>
          <cell r="D47">
            <v>472912</v>
          </cell>
          <cell r="E47">
            <v>9</v>
          </cell>
          <cell r="F47">
            <v>619400</v>
          </cell>
        </row>
        <row r="48">
          <cell r="B48" t="str">
            <v>02/15</v>
          </cell>
          <cell r="C48">
            <v>455785</v>
          </cell>
          <cell r="D48">
            <v>328262</v>
          </cell>
          <cell r="E48">
            <v>8</v>
          </cell>
          <cell r="F48">
            <v>459600</v>
          </cell>
        </row>
        <row r="49">
          <cell r="B49" t="str">
            <v>02/16</v>
          </cell>
          <cell r="C49">
            <v>421391</v>
          </cell>
          <cell r="D49">
            <v>347765</v>
          </cell>
          <cell r="E49">
            <v>6</v>
          </cell>
          <cell r="F49">
            <v>460400</v>
          </cell>
        </row>
        <row r="50">
          <cell r="B50" t="str">
            <v>02/17</v>
          </cell>
          <cell r="C50">
            <v>587818</v>
          </cell>
          <cell r="D50">
            <v>483681</v>
          </cell>
          <cell r="E50">
            <v>6</v>
          </cell>
          <cell r="F50">
            <v>417200</v>
          </cell>
        </row>
        <row r="51">
          <cell r="B51" t="str">
            <v>02/18</v>
          </cell>
          <cell r="C51">
            <v>820498</v>
          </cell>
          <cell r="D51">
            <v>639595</v>
          </cell>
          <cell r="E51">
            <v>10</v>
          </cell>
          <cell r="F51">
            <v>639400</v>
          </cell>
        </row>
        <row r="52">
          <cell r="B52" t="str">
            <v>02/19</v>
          </cell>
          <cell r="C52">
            <v>778729</v>
          </cell>
          <cell r="D52">
            <v>559515</v>
          </cell>
          <cell r="E52">
            <v>11</v>
          </cell>
          <cell r="F52">
            <v>767300</v>
          </cell>
        </row>
        <row r="53">
          <cell r="B53" t="str">
            <v>02/20</v>
          </cell>
          <cell r="C53">
            <v>716326</v>
          </cell>
          <cell r="D53">
            <v>530827</v>
          </cell>
          <cell r="E53">
            <v>13</v>
          </cell>
          <cell r="F53">
            <v>711950</v>
          </cell>
        </row>
        <row r="54">
          <cell r="B54" t="str">
            <v>02/21</v>
          </cell>
          <cell r="C54">
            <v>606317</v>
          </cell>
          <cell r="D54">
            <v>535216</v>
          </cell>
          <cell r="E54">
            <v>8</v>
          </cell>
          <cell r="F54">
            <v>528800</v>
          </cell>
        </row>
        <row r="55">
          <cell r="B55" t="str">
            <v>02/22</v>
          </cell>
          <cell r="C55">
            <v>342895</v>
          </cell>
          <cell r="D55">
            <v>284966</v>
          </cell>
          <cell r="E55">
            <v>3</v>
          </cell>
          <cell r="F55">
            <v>143300</v>
          </cell>
        </row>
        <row r="56">
          <cell r="B56" t="str">
            <v>02/23</v>
          </cell>
          <cell r="C56">
            <v>315460</v>
          </cell>
          <cell r="D56">
            <v>230032</v>
          </cell>
          <cell r="E56">
            <v>4</v>
          </cell>
          <cell r="F56">
            <v>321750</v>
          </cell>
        </row>
        <row r="57">
          <cell r="B57" t="str">
            <v>02/24</v>
          </cell>
          <cell r="C57">
            <v>482107</v>
          </cell>
          <cell r="D57">
            <v>357841</v>
          </cell>
          <cell r="E57">
            <v>7</v>
          </cell>
          <cell r="F57">
            <v>391100</v>
          </cell>
        </row>
        <row r="58">
          <cell r="B58" t="str">
            <v>02/25</v>
          </cell>
          <cell r="C58">
            <v>551551</v>
          </cell>
          <cell r="D58">
            <v>488312</v>
          </cell>
          <cell r="E58">
            <v>14</v>
          </cell>
          <cell r="F58">
            <v>1354300</v>
          </cell>
        </row>
        <row r="59">
          <cell r="B59" t="str">
            <v>02/26</v>
          </cell>
          <cell r="C59">
            <v>546094</v>
          </cell>
          <cell r="D59">
            <v>434060</v>
          </cell>
          <cell r="E59">
            <v>11</v>
          </cell>
          <cell r="F59">
            <v>744800</v>
          </cell>
        </row>
        <row r="60">
          <cell r="B60" t="str">
            <v>02/27</v>
          </cell>
          <cell r="C60">
            <v>515020</v>
          </cell>
          <cell r="D60">
            <v>463111</v>
          </cell>
          <cell r="E60">
            <v>13</v>
          </cell>
          <cell r="F60">
            <v>943700</v>
          </cell>
        </row>
        <row r="61">
          <cell r="B61" t="str">
            <v>02/28</v>
          </cell>
          <cell r="C61">
            <v>487841</v>
          </cell>
          <cell r="D61">
            <v>364892</v>
          </cell>
          <cell r="E61">
            <v>7</v>
          </cell>
          <cell r="F61">
            <v>383700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workbookViewId="0">
      <selection sqref="A1:L3"/>
    </sheetView>
  </sheetViews>
  <sheetFormatPr defaultRowHeight="16.5"/>
  <cols>
    <col min="1" max="1" width="5.625" style="1" customWidth="1"/>
    <col min="2" max="11" width="13.625" style="1" customWidth="1"/>
    <col min="12" max="12" width="5.625" style="1" customWidth="1"/>
    <col min="13" max="13" width="10.375" style="1" bestFit="1" customWidth="1"/>
    <col min="14" max="16384" width="9" style="1"/>
  </cols>
  <sheetData>
    <row r="1" spans="1:15" ht="15" customHeight="1">
      <c r="A1" s="51" t="s">
        <v>75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5" ht="1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5" ht="1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5">
      <c r="A4" s="52" t="s">
        <v>185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5" ht="14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5" ht="22.5" customHeight="1">
      <c r="A6" s="2"/>
      <c r="B6" s="4" t="s">
        <v>14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spans="1:15">
      <c r="A7" s="2"/>
      <c r="B7" s="7" t="s">
        <v>8</v>
      </c>
      <c r="C7" s="8" t="s">
        <v>0</v>
      </c>
      <c r="D7" s="8" t="s">
        <v>1</v>
      </c>
      <c r="E7" s="8" t="s">
        <v>7</v>
      </c>
      <c r="F7" s="8" t="s">
        <v>5</v>
      </c>
      <c r="G7" s="8" t="s">
        <v>6</v>
      </c>
      <c r="H7" s="8" t="s">
        <v>122</v>
      </c>
      <c r="I7" s="8" t="s">
        <v>124</v>
      </c>
      <c r="J7" s="8" t="s">
        <v>126</v>
      </c>
      <c r="K7" s="8" t="s">
        <v>128</v>
      </c>
      <c r="L7" s="2"/>
    </row>
    <row r="8" spans="1:15">
      <c r="A8" s="2"/>
      <c r="B8" s="9" t="s">
        <v>9</v>
      </c>
      <c r="C8" s="14">
        <f>SUM(C9:C11)</f>
        <v>461279</v>
      </c>
      <c r="D8" s="14">
        <f>SUM(D9:D11)</f>
        <v>3859</v>
      </c>
      <c r="E8" s="10">
        <f>D8/C8</f>
        <v>8.3658696797382932E-3</v>
      </c>
      <c r="F8" s="14">
        <f>G8/D8</f>
        <v>1364.7382741642912</v>
      </c>
      <c r="G8" s="14">
        <f>SUM(G9:G11)</f>
        <v>5266525</v>
      </c>
      <c r="H8" s="14">
        <f>SUM(H9:H11)</f>
        <v>1303</v>
      </c>
      <c r="I8" s="22">
        <f>H8/D8</f>
        <v>0.33765224151334544</v>
      </c>
      <c r="J8" s="14">
        <f>SUM(J9:J11)</f>
        <v>17385082</v>
      </c>
      <c r="K8" s="24">
        <f>J8/G8</f>
        <v>3.3010537308756724</v>
      </c>
      <c r="L8" s="2"/>
    </row>
    <row r="9" spans="1:15">
      <c r="A9" s="2"/>
      <c r="B9" s="6" t="s">
        <v>2</v>
      </c>
      <c r="C9" s="13">
        <v>278633</v>
      </c>
      <c r="D9" s="13">
        <v>1137</v>
      </c>
      <c r="E9" s="21">
        <f>D9/C9</f>
        <v>4.0806365362322482E-3</v>
      </c>
      <c r="F9" s="20">
        <f>G9/D9</f>
        <v>2316.9656992084433</v>
      </c>
      <c r="G9" s="13">
        <v>2634390</v>
      </c>
      <c r="H9" s="13">
        <v>192</v>
      </c>
      <c r="I9" s="5">
        <f>H9/D9</f>
        <v>0.16886543535620052</v>
      </c>
      <c r="J9" s="13">
        <v>1998791</v>
      </c>
      <c r="K9" s="25">
        <f>J9/G9</f>
        <v>0.75873010450237055</v>
      </c>
      <c r="L9" s="2"/>
    </row>
    <row r="10" spans="1:15">
      <c r="A10" s="2"/>
      <c r="B10" s="6" t="s">
        <v>89</v>
      </c>
      <c r="C10" s="13">
        <v>173673</v>
      </c>
      <c r="D10" s="13">
        <v>888</v>
      </c>
      <c r="E10" s="21">
        <f>D10/C10</f>
        <v>5.1130572973346463E-3</v>
      </c>
      <c r="F10" s="20">
        <f t="shared" ref="F10:F11" si="0">G10/D10</f>
        <v>1477.6295045045044</v>
      </c>
      <c r="G10" s="13">
        <v>1312135</v>
      </c>
      <c r="H10" s="13">
        <v>93</v>
      </c>
      <c r="I10" s="5">
        <f>H10/D10</f>
        <v>0.10472972972972973</v>
      </c>
      <c r="J10" s="13">
        <v>2780000</v>
      </c>
      <c r="K10" s="25">
        <f>J10/G10</f>
        <v>2.1186844341474012</v>
      </c>
      <c r="L10" s="2"/>
    </row>
    <row r="11" spans="1:15">
      <c r="A11" s="2"/>
      <c r="B11" s="6" t="s">
        <v>90</v>
      </c>
      <c r="C11" s="13">
        <v>8973</v>
      </c>
      <c r="D11" s="13">
        <v>1834</v>
      </c>
      <c r="E11" s="21">
        <f>D11/C11</f>
        <v>0.20439095062966678</v>
      </c>
      <c r="F11" s="20">
        <f t="shared" si="0"/>
        <v>719.73827699018534</v>
      </c>
      <c r="G11" s="13">
        <v>1320000</v>
      </c>
      <c r="H11" s="13">
        <v>1018</v>
      </c>
      <c r="I11" s="5">
        <f>H11/D11</f>
        <v>0.55507088331515808</v>
      </c>
      <c r="J11" s="13">
        <v>12606291</v>
      </c>
      <c r="K11" s="25">
        <f>J11/G11</f>
        <v>9.550220454545455</v>
      </c>
      <c r="L11" s="2"/>
    </row>
    <row r="12" spans="1:15">
      <c r="A12" s="2"/>
      <c r="B12" s="4"/>
      <c r="C12" s="2"/>
      <c r="D12" s="2"/>
      <c r="E12" s="2"/>
      <c r="F12" s="2"/>
      <c r="G12" s="2"/>
      <c r="H12" s="2"/>
      <c r="I12" s="2"/>
      <c r="J12" s="2"/>
      <c r="K12" s="2"/>
      <c r="L12" s="2"/>
      <c r="O12" s="35"/>
    </row>
    <row r="13" spans="1:15">
      <c r="A13" s="2"/>
      <c r="B13" s="4" t="s">
        <v>12</v>
      </c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5">
      <c r="A14" s="2"/>
      <c r="B14" s="8" t="s">
        <v>11</v>
      </c>
      <c r="C14" s="8" t="s">
        <v>3</v>
      </c>
      <c r="D14" s="8" t="s">
        <v>4</v>
      </c>
      <c r="E14" s="8" t="s">
        <v>7</v>
      </c>
      <c r="F14" s="8" t="s">
        <v>5</v>
      </c>
      <c r="G14" s="8" t="s">
        <v>6</v>
      </c>
      <c r="H14" s="8" t="s">
        <v>121</v>
      </c>
      <c r="I14" s="8" t="s">
        <v>123</v>
      </c>
      <c r="J14" s="8" t="s">
        <v>125</v>
      </c>
      <c r="K14" s="8" t="s">
        <v>127</v>
      </c>
      <c r="L14" s="2"/>
    </row>
    <row r="15" spans="1:15">
      <c r="A15" s="2"/>
      <c r="B15" s="9" t="s">
        <v>9</v>
      </c>
      <c r="C15" s="14">
        <f>SUM(C28)</f>
        <v>444894</v>
      </c>
      <c r="D15" s="14">
        <f>SUM(D28)</f>
        <v>3924</v>
      </c>
      <c r="E15" s="10">
        <f>D15/C15</f>
        <v>8.8200784906067517E-3</v>
      </c>
      <c r="F15" s="14">
        <f>G15/D15</f>
        <v>1287.2410805300713</v>
      </c>
      <c r="G15" s="14">
        <f>SUM(G28)</f>
        <v>5051134</v>
      </c>
      <c r="H15" s="14">
        <f>SUM(H28)</f>
        <v>1601</v>
      </c>
      <c r="I15" s="22">
        <f>H15/D15</f>
        <v>0.40800203873598367</v>
      </c>
      <c r="J15" s="14">
        <f>SUM(J28)</f>
        <v>19582241</v>
      </c>
      <c r="K15" s="24">
        <f>J15/G15</f>
        <v>3.8768009322263079</v>
      </c>
      <c r="L15" s="2"/>
    </row>
    <row r="16" spans="1:15" hidden="1">
      <c r="A16" s="2"/>
      <c r="B16" s="11" t="s">
        <v>13</v>
      </c>
      <c r="C16" s="13">
        <v>414881</v>
      </c>
      <c r="D16" s="13">
        <v>3179</v>
      </c>
      <c r="E16" s="23">
        <f t="shared" ref="E16:E18" si="1">D16/C16</f>
        <v>7.6624381449138428E-3</v>
      </c>
      <c r="F16" s="13">
        <f t="shared" ref="F16:F18" si="2">G16/D16</f>
        <v>1219.7404844290656</v>
      </c>
      <c r="G16" s="13">
        <v>3877555</v>
      </c>
      <c r="H16" s="13">
        <v>1652</v>
      </c>
      <c r="I16" s="21">
        <f t="shared" ref="I16:I27" si="3">H16/D16</f>
        <v>0.51966027052532238</v>
      </c>
      <c r="J16" s="13">
        <v>25324687</v>
      </c>
      <c r="K16" s="34">
        <f t="shared" ref="K16:K27" si="4">J16/G16</f>
        <v>6.5310967865059295</v>
      </c>
      <c r="L16" s="2"/>
    </row>
    <row r="17" spans="1:12" hidden="1">
      <c r="A17" s="2"/>
      <c r="B17" s="11" t="s">
        <v>33</v>
      </c>
      <c r="C17" s="13">
        <v>647070</v>
      </c>
      <c r="D17" s="13">
        <v>3298</v>
      </c>
      <c r="E17" s="12">
        <f t="shared" si="1"/>
        <v>5.0968210549090518E-3</v>
      </c>
      <c r="F17" s="13">
        <f t="shared" si="2"/>
        <v>1497.8832625833838</v>
      </c>
      <c r="G17" s="13">
        <v>4940019</v>
      </c>
      <c r="H17" s="13">
        <v>1388</v>
      </c>
      <c r="I17" s="21">
        <f t="shared" si="3"/>
        <v>0.42086112795633718</v>
      </c>
      <c r="J17" s="13">
        <v>18239465</v>
      </c>
      <c r="K17" s="34">
        <f t="shared" si="4"/>
        <v>3.6921851920002737</v>
      </c>
      <c r="L17" s="2"/>
    </row>
    <row r="18" spans="1:12" hidden="1">
      <c r="A18" s="2"/>
      <c r="B18" s="11" t="s">
        <v>35</v>
      </c>
      <c r="C18" s="13">
        <v>442816</v>
      </c>
      <c r="D18" s="13">
        <v>3225</v>
      </c>
      <c r="E18" s="12">
        <f t="shared" si="1"/>
        <v>7.2829346726405548E-3</v>
      </c>
      <c r="F18" s="13">
        <f t="shared" si="2"/>
        <v>1189.5280620155038</v>
      </c>
      <c r="G18" s="13">
        <v>3836228</v>
      </c>
      <c r="H18" s="13">
        <v>1553</v>
      </c>
      <c r="I18" s="21">
        <f t="shared" si="3"/>
        <v>0.48155038759689922</v>
      </c>
      <c r="J18" s="13">
        <v>17715886</v>
      </c>
      <c r="K18" s="34">
        <f t="shared" si="4"/>
        <v>4.6180482494783943</v>
      </c>
      <c r="L18" s="2"/>
    </row>
    <row r="19" spans="1:12" hidden="1">
      <c r="A19" s="2"/>
      <c r="B19" s="11" t="s">
        <v>36</v>
      </c>
      <c r="C19" s="13">
        <v>404281</v>
      </c>
      <c r="D19" s="13">
        <v>3230</v>
      </c>
      <c r="E19" s="12">
        <f t="shared" ref="E19:E27" si="5">IFERROR(D19/C19,"-")</f>
        <v>7.989492456979181E-3</v>
      </c>
      <c r="F19" s="13">
        <f t="shared" ref="F19:F27" si="6">IFERROR(G19/D19,"-")</f>
        <v>1067.7696594427246</v>
      </c>
      <c r="G19" s="13">
        <v>3448896</v>
      </c>
      <c r="H19" s="13">
        <v>2334</v>
      </c>
      <c r="I19" s="21">
        <f t="shared" si="3"/>
        <v>0.72260061919504648</v>
      </c>
      <c r="J19" s="13">
        <v>21361102</v>
      </c>
      <c r="K19" s="34">
        <f t="shared" si="4"/>
        <v>6.1936057219469651</v>
      </c>
      <c r="L19" s="2"/>
    </row>
    <row r="20" spans="1:12" hidden="1">
      <c r="A20" s="2"/>
      <c r="B20" s="11" t="s">
        <v>39</v>
      </c>
      <c r="C20" s="13">
        <v>365216</v>
      </c>
      <c r="D20" s="13">
        <v>3513</v>
      </c>
      <c r="E20" s="12">
        <f t="shared" si="5"/>
        <v>9.6189652151055811E-3</v>
      </c>
      <c r="F20" s="13">
        <f t="shared" si="6"/>
        <v>1203.289780814119</v>
      </c>
      <c r="G20" s="13">
        <v>4227157</v>
      </c>
      <c r="H20" s="13">
        <v>1392</v>
      </c>
      <c r="I20" s="21">
        <f t="shared" si="3"/>
        <v>0.39624252775405638</v>
      </c>
      <c r="J20" s="13">
        <v>16350489</v>
      </c>
      <c r="K20" s="34">
        <f t="shared" si="4"/>
        <v>3.8679635036030127</v>
      </c>
      <c r="L20" s="2"/>
    </row>
    <row r="21" spans="1:12" hidden="1">
      <c r="A21" s="2"/>
      <c r="B21" s="11" t="s">
        <v>40</v>
      </c>
      <c r="C21" s="13">
        <v>278026</v>
      </c>
      <c r="D21" s="13">
        <v>2802</v>
      </c>
      <c r="E21" s="12">
        <f t="shared" si="5"/>
        <v>1.0078194125729249E-2</v>
      </c>
      <c r="F21" s="13">
        <f t="shared" si="6"/>
        <v>756.55424696645252</v>
      </c>
      <c r="G21" s="13">
        <v>2119865</v>
      </c>
      <c r="H21" s="13">
        <v>1601</v>
      </c>
      <c r="I21" s="21">
        <f t="shared" si="3"/>
        <v>0.57137758743754463</v>
      </c>
      <c r="J21" s="13">
        <v>18628522</v>
      </c>
      <c r="K21" s="34">
        <f t="shared" si="4"/>
        <v>8.7875982668707682</v>
      </c>
      <c r="L21" s="2"/>
    </row>
    <row r="22" spans="1:12" hidden="1">
      <c r="A22" s="2"/>
      <c r="B22" s="11" t="s">
        <v>47</v>
      </c>
      <c r="C22" s="13">
        <v>307044</v>
      </c>
      <c r="D22" s="13">
        <v>2592</v>
      </c>
      <c r="E22" s="12">
        <v>8.4417868448821674E-3</v>
      </c>
      <c r="F22" s="13">
        <v>1296.0563271604938</v>
      </c>
      <c r="G22" s="13">
        <v>3403378</v>
      </c>
      <c r="H22" s="13">
        <v>1208</v>
      </c>
      <c r="I22" s="21">
        <f t="shared" si="3"/>
        <v>0.4660493827160494</v>
      </c>
      <c r="J22" s="13">
        <v>15671358</v>
      </c>
      <c r="K22" s="34">
        <f t="shared" si="4"/>
        <v>4.6046480878703449</v>
      </c>
      <c r="L22" s="2"/>
    </row>
    <row r="23" spans="1:12" hidden="1">
      <c r="A23" s="2"/>
      <c r="B23" s="11" t="s">
        <v>48</v>
      </c>
      <c r="C23" s="13">
        <v>279078</v>
      </c>
      <c r="D23" s="13">
        <v>2979</v>
      </c>
      <c r="E23" s="12">
        <v>1.0674435104164427E-2</v>
      </c>
      <c r="F23" s="13">
        <v>1319.6787512588116</v>
      </c>
      <c r="G23" s="13">
        <v>3931323</v>
      </c>
      <c r="H23" s="13">
        <v>1409</v>
      </c>
      <c r="I23" s="21">
        <f t="shared" si="3"/>
        <v>0.47297750923128568</v>
      </c>
      <c r="J23" s="13">
        <v>17573041</v>
      </c>
      <c r="K23" s="34">
        <f t="shared" si="4"/>
        <v>4.4700069162467697</v>
      </c>
      <c r="L23" s="2"/>
    </row>
    <row r="24" spans="1:12" hidden="1">
      <c r="A24" s="2"/>
      <c r="B24" s="11" t="s">
        <v>49</v>
      </c>
      <c r="C24" s="13">
        <v>299134</v>
      </c>
      <c r="D24" s="13">
        <v>3140</v>
      </c>
      <c r="E24" s="12">
        <f t="shared" si="5"/>
        <v>1.049696791404521E-2</v>
      </c>
      <c r="F24" s="13">
        <f t="shared" si="6"/>
        <v>1406.6197452229299</v>
      </c>
      <c r="G24" s="13">
        <v>4416786</v>
      </c>
      <c r="H24" s="13">
        <v>1271</v>
      </c>
      <c r="I24" s="21">
        <f t="shared" si="3"/>
        <v>0.40477707006369429</v>
      </c>
      <c r="J24" s="13">
        <v>17691258</v>
      </c>
      <c r="K24" s="34">
        <f t="shared" si="4"/>
        <v>4.0054596260719899</v>
      </c>
      <c r="L24" s="2"/>
    </row>
    <row r="25" spans="1:12" hidden="1">
      <c r="A25" s="2"/>
      <c r="B25" s="11" t="s">
        <v>50</v>
      </c>
      <c r="C25" s="13">
        <v>306350</v>
      </c>
      <c r="D25" s="13">
        <v>3553</v>
      </c>
      <c r="E25" s="12">
        <f t="shared" si="5"/>
        <v>1.1597845601436266E-2</v>
      </c>
      <c r="F25" s="13">
        <f t="shared" si="6"/>
        <v>1282.9442724458204</v>
      </c>
      <c r="G25" s="13">
        <v>4558301</v>
      </c>
      <c r="H25" s="13">
        <v>1387</v>
      </c>
      <c r="I25" s="21">
        <f t="shared" si="3"/>
        <v>0.39037433155080214</v>
      </c>
      <c r="J25" s="13">
        <v>14547337</v>
      </c>
      <c r="K25" s="34">
        <f t="shared" si="4"/>
        <v>3.1913945568754674</v>
      </c>
      <c r="L25" s="2"/>
    </row>
    <row r="26" spans="1:12" hidden="1">
      <c r="A26" s="2"/>
      <c r="B26" s="11" t="s">
        <v>51</v>
      </c>
      <c r="C26" s="13">
        <v>278008</v>
      </c>
      <c r="D26" s="13">
        <v>3681</v>
      </c>
      <c r="E26" s="12">
        <f t="shared" si="5"/>
        <v>1.3240626169031107E-2</v>
      </c>
      <c r="F26" s="13">
        <f t="shared" si="6"/>
        <v>1161.7416462917686</v>
      </c>
      <c r="G26" s="13">
        <v>4276371</v>
      </c>
      <c r="H26" s="13">
        <v>2576</v>
      </c>
      <c r="I26" s="21">
        <f t="shared" si="3"/>
        <v>0.69980983428416188</v>
      </c>
      <c r="J26" s="13">
        <v>23213346</v>
      </c>
      <c r="K26" s="34">
        <f t="shared" si="4"/>
        <v>5.4282815967089855</v>
      </c>
      <c r="L26" s="2"/>
    </row>
    <row r="27" spans="1:12" hidden="1">
      <c r="A27" s="2"/>
      <c r="B27" s="11" t="s">
        <v>52</v>
      </c>
      <c r="C27" s="13">
        <v>361151</v>
      </c>
      <c r="D27" s="13">
        <v>3819</v>
      </c>
      <c r="E27" s="12">
        <f t="shared" si="5"/>
        <v>1.0574524229477422E-2</v>
      </c>
      <c r="F27" s="13">
        <f t="shared" si="6"/>
        <v>1157.0997643362136</v>
      </c>
      <c r="G27" s="13">
        <v>4418964</v>
      </c>
      <c r="H27" s="13">
        <v>1835</v>
      </c>
      <c r="I27" s="21">
        <f t="shared" si="3"/>
        <v>0.48049227546478135</v>
      </c>
      <c r="J27" s="13">
        <v>25672099</v>
      </c>
      <c r="K27" s="34">
        <f t="shared" si="4"/>
        <v>5.8095288850508853</v>
      </c>
      <c r="L27" s="2"/>
    </row>
    <row r="28" spans="1:12">
      <c r="A28" s="2"/>
      <c r="B28" s="11" t="s">
        <v>13</v>
      </c>
      <c r="C28" s="13">
        <v>444894</v>
      </c>
      <c r="D28" s="13">
        <v>3924</v>
      </c>
      <c r="E28" s="23">
        <f t="shared" ref="E28" si="7">D28/C28</f>
        <v>8.8200784906067517E-3</v>
      </c>
      <c r="F28" s="13">
        <f t="shared" ref="F28" si="8">G28/D28</f>
        <v>1287.2410805300713</v>
      </c>
      <c r="G28" s="13">
        <v>5051134</v>
      </c>
      <c r="H28" s="13">
        <v>1601</v>
      </c>
      <c r="I28" s="21">
        <f t="shared" ref="I28" si="9">H28/D28</f>
        <v>0.40800203873598367</v>
      </c>
      <c r="J28" s="13">
        <v>19582241</v>
      </c>
      <c r="K28" s="34">
        <f t="shared" ref="K28" si="10">J28/G28</f>
        <v>3.8768009322263079</v>
      </c>
      <c r="L28" s="2"/>
    </row>
    <row r="29" spans="1:12">
      <c r="A29" s="2"/>
      <c r="B29" s="11" t="s">
        <v>33</v>
      </c>
      <c r="C29" s="13">
        <v>1462852</v>
      </c>
      <c r="D29" s="13">
        <v>3090</v>
      </c>
      <c r="E29" s="23">
        <f t="shared" ref="E29" si="11">D29/C29</f>
        <v>2.1123121135972743E-3</v>
      </c>
      <c r="F29" s="13">
        <f t="shared" ref="F29" si="12">G29/D29</f>
        <v>1167.299352750809</v>
      </c>
      <c r="G29" s="13">
        <v>3606955</v>
      </c>
      <c r="H29" s="13">
        <v>1068</v>
      </c>
      <c r="I29" s="21">
        <f t="shared" ref="I29" si="13">H29/D29</f>
        <v>0.34563106796116505</v>
      </c>
      <c r="J29" s="13">
        <v>11528497</v>
      </c>
      <c r="K29" s="34">
        <f t="shared" ref="K29" si="14">J29/G29</f>
        <v>3.1961854251023372</v>
      </c>
      <c r="L29" s="2"/>
    </row>
    <row r="30" spans="1:12">
      <c r="A30" s="2"/>
      <c r="B30" s="11" t="s">
        <v>135</v>
      </c>
      <c r="C30" s="13">
        <v>424118</v>
      </c>
      <c r="D30" s="13">
        <v>3406</v>
      </c>
      <c r="E30" s="23">
        <f t="shared" ref="E30" si="15">D30/C30</f>
        <v>8.0307838856167393E-3</v>
      </c>
      <c r="F30" s="13">
        <f t="shared" ref="F30" si="16">G30/D30</f>
        <v>1154.2313564298297</v>
      </c>
      <c r="G30" s="13">
        <v>3931312</v>
      </c>
      <c r="H30" s="13">
        <v>1235</v>
      </c>
      <c r="I30" s="21">
        <f t="shared" ref="I30" si="17">H30/D30</f>
        <v>0.36259541984732824</v>
      </c>
      <c r="J30" s="13">
        <v>16637872</v>
      </c>
      <c r="K30" s="34">
        <f t="shared" ref="K30" si="18">J30/G30</f>
        <v>4.2321423484068426</v>
      </c>
      <c r="L30" s="2"/>
    </row>
    <row r="31" spans="1:12">
      <c r="A31" s="2"/>
      <c r="B31" s="11" t="s">
        <v>36</v>
      </c>
      <c r="C31" s="13">
        <v>461279</v>
      </c>
      <c r="D31" s="13">
        <v>3859</v>
      </c>
      <c r="E31" s="23">
        <f t="shared" ref="E31" si="19">D31/C31</f>
        <v>8.3658696797382932E-3</v>
      </c>
      <c r="F31" s="13">
        <f t="shared" ref="F31" si="20">G31/D31</f>
        <v>1364.7382741642912</v>
      </c>
      <c r="G31" s="13">
        <v>5266525</v>
      </c>
      <c r="H31" s="13">
        <v>1303</v>
      </c>
      <c r="I31" s="21">
        <f t="shared" ref="I31" si="21">H31/D31</f>
        <v>0.33765224151334544</v>
      </c>
      <c r="J31" s="13">
        <v>17385082</v>
      </c>
      <c r="K31" s="34">
        <f t="shared" ref="K31" si="22">J31/G31</f>
        <v>3.3010537308756724</v>
      </c>
      <c r="L31" s="2"/>
    </row>
    <row r="32" spans="1:12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5">
      <c r="A33" s="2"/>
      <c r="B33" s="4" t="s">
        <v>38</v>
      </c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5">
      <c r="A34" s="2"/>
      <c r="B34" s="8" t="s">
        <v>21</v>
      </c>
      <c r="C34" s="8" t="s">
        <v>22</v>
      </c>
      <c r="D34" s="8" t="s">
        <v>23</v>
      </c>
      <c r="E34" s="8" t="s">
        <v>24</v>
      </c>
      <c r="F34" s="8" t="s">
        <v>25</v>
      </c>
      <c r="G34" s="8" t="s">
        <v>6</v>
      </c>
      <c r="H34" s="8" t="s">
        <v>121</v>
      </c>
      <c r="I34" s="8" t="s">
        <v>123</v>
      </c>
      <c r="J34" s="8" t="s">
        <v>125</v>
      </c>
      <c r="K34" s="8" t="s">
        <v>127</v>
      </c>
      <c r="L34" s="2"/>
    </row>
    <row r="35" spans="1:15">
      <c r="A35" s="2"/>
      <c r="B35" s="11" t="s">
        <v>36</v>
      </c>
      <c r="C35" s="13">
        <f t="shared" ref="C35:K35" si="23">C8</f>
        <v>461279</v>
      </c>
      <c r="D35" s="13">
        <f t="shared" si="23"/>
        <v>3859</v>
      </c>
      <c r="E35" s="23">
        <f t="shared" si="23"/>
        <v>8.3658696797382932E-3</v>
      </c>
      <c r="F35" s="13">
        <f t="shared" si="23"/>
        <v>1364.7382741642912</v>
      </c>
      <c r="G35" s="13">
        <f t="shared" si="23"/>
        <v>5266525</v>
      </c>
      <c r="H35" s="13">
        <f t="shared" si="23"/>
        <v>1303</v>
      </c>
      <c r="I35" s="5">
        <f t="shared" si="23"/>
        <v>0.33765224151334544</v>
      </c>
      <c r="J35" s="13">
        <f t="shared" si="23"/>
        <v>17385082</v>
      </c>
      <c r="K35" s="25">
        <f t="shared" si="23"/>
        <v>3.3010537308756724</v>
      </c>
      <c r="L35" s="2"/>
    </row>
    <row r="36" spans="1:15">
      <c r="A36" s="2"/>
      <c r="B36" s="9" t="s">
        <v>27</v>
      </c>
      <c r="C36" s="17">
        <f>IFERROR((C35-C37)/C37,"-")</f>
        <v>8.7619483257018099E-2</v>
      </c>
      <c r="D36" s="17">
        <f t="shared" ref="D36:K36" si="24">IFERROR((D35-D37)/D37,"-")</f>
        <v>0.13300058719906049</v>
      </c>
      <c r="E36" s="17">
        <f>IFERROR((E35-E37)/E37,"-")</f>
        <v>4.1725166421387301E-2</v>
      </c>
      <c r="F36" s="17">
        <f t="shared" si="24"/>
        <v>0.18237844307538445</v>
      </c>
      <c r="G36" s="17">
        <f t="shared" ref="G36:J36" si="25">IFERROR((G35-G37)/G37,"-")</f>
        <v>0.33963547029592156</v>
      </c>
      <c r="H36" s="17">
        <f t="shared" si="25"/>
        <v>5.5060728744939273E-2</v>
      </c>
      <c r="I36" s="17">
        <f t="shared" si="25"/>
        <v>-6.8790660247405183E-2</v>
      </c>
      <c r="J36" s="17">
        <f t="shared" si="25"/>
        <v>4.4910190437815606E-2</v>
      </c>
      <c r="K36" s="17">
        <f t="shared" si="24"/>
        <v>-0.22000408797253032</v>
      </c>
      <c r="L36" s="2"/>
    </row>
    <row r="37" spans="1:15">
      <c r="A37" s="2"/>
      <c r="B37" s="11" t="s">
        <v>35</v>
      </c>
      <c r="C37" s="13">
        <v>424118</v>
      </c>
      <c r="D37" s="13">
        <v>3406</v>
      </c>
      <c r="E37" s="23">
        <v>8.0307838856167393E-3</v>
      </c>
      <c r="F37" s="13">
        <v>1154.2313564298297</v>
      </c>
      <c r="G37" s="13">
        <v>3931312</v>
      </c>
      <c r="H37" s="13">
        <v>1235</v>
      </c>
      <c r="I37" s="5">
        <v>0.36259541984732824</v>
      </c>
      <c r="J37" s="13">
        <v>16637872</v>
      </c>
      <c r="K37" s="25">
        <v>4.2321423484068426</v>
      </c>
      <c r="L37" s="2"/>
    </row>
    <row r="38" spans="1: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5">
      <c r="A39" s="2"/>
      <c r="B39" s="4" t="s">
        <v>115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5">
      <c r="A40" s="2"/>
      <c r="B40" s="8" t="s">
        <v>11</v>
      </c>
      <c r="C40" s="8" t="s">
        <v>3</v>
      </c>
      <c r="D40" s="8" t="s">
        <v>4</v>
      </c>
      <c r="E40" s="8" t="s">
        <v>7</v>
      </c>
      <c r="F40" s="8" t="s">
        <v>5</v>
      </c>
      <c r="G40" s="8" t="s">
        <v>6</v>
      </c>
      <c r="H40" s="8" t="s">
        <v>121</v>
      </c>
      <c r="I40" s="8" t="s">
        <v>123</v>
      </c>
      <c r="J40" s="8" t="s">
        <v>125</v>
      </c>
      <c r="K40" s="8" t="s">
        <v>127</v>
      </c>
      <c r="L40" s="2"/>
    </row>
    <row r="41" spans="1:15">
      <c r="A41" s="2"/>
      <c r="B41" s="11" t="s">
        <v>186</v>
      </c>
      <c r="C41" s="13">
        <v>7704</v>
      </c>
      <c r="D41" s="13">
        <v>89</v>
      </c>
      <c r="E41" s="12">
        <f t="shared" ref="E41:E70" si="26">D41/C41</f>
        <v>1.1552440290758048E-2</v>
      </c>
      <c r="F41" s="13">
        <f t="shared" ref="F41:F70" si="27">G41/D41</f>
        <v>1150.056179775281</v>
      </c>
      <c r="G41" s="13">
        <v>102355</v>
      </c>
      <c r="H41" s="13">
        <v>16</v>
      </c>
      <c r="I41" s="5">
        <f t="shared" ref="I41:I70" si="28">H41/D41</f>
        <v>0.1797752808988764</v>
      </c>
      <c r="J41" s="13">
        <v>313608</v>
      </c>
      <c r="K41" s="25">
        <f t="shared" ref="K41:K70" si="29">J41/G41</f>
        <v>3.0639245762297884</v>
      </c>
      <c r="L41" s="2"/>
      <c r="O41" s="36"/>
    </row>
    <row r="42" spans="1:15">
      <c r="A42" s="2"/>
      <c r="B42" s="11" t="s">
        <v>187</v>
      </c>
      <c r="C42" s="13">
        <v>8315</v>
      </c>
      <c r="D42" s="13">
        <v>111</v>
      </c>
      <c r="E42" s="12">
        <f t="shared" si="26"/>
        <v>1.3349368610944077E-2</v>
      </c>
      <c r="F42" s="13">
        <f t="shared" si="27"/>
        <v>1274.2162162162163</v>
      </c>
      <c r="G42" s="13">
        <v>141438</v>
      </c>
      <c r="H42" s="13">
        <v>28</v>
      </c>
      <c r="I42" s="5">
        <f t="shared" si="28"/>
        <v>0.25225225225225223</v>
      </c>
      <c r="J42" s="13">
        <v>440426</v>
      </c>
      <c r="K42" s="25">
        <f t="shared" si="29"/>
        <v>3.1139156379473691</v>
      </c>
      <c r="L42" s="2"/>
      <c r="O42" s="36"/>
    </row>
    <row r="43" spans="1:15">
      <c r="A43" s="2"/>
      <c r="B43" s="11" t="s">
        <v>188</v>
      </c>
      <c r="C43" s="13">
        <v>15937</v>
      </c>
      <c r="D43" s="13">
        <v>153</v>
      </c>
      <c r="E43" s="12">
        <f t="shared" si="26"/>
        <v>9.6003011859195578E-3</v>
      </c>
      <c r="F43" s="13">
        <f t="shared" si="27"/>
        <v>1151.5490196078431</v>
      </c>
      <c r="G43" s="13">
        <v>176187</v>
      </c>
      <c r="H43" s="13">
        <v>36</v>
      </c>
      <c r="I43" s="5">
        <f t="shared" si="28"/>
        <v>0.23529411764705882</v>
      </c>
      <c r="J43" s="13">
        <v>327728</v>
      </c>
      <c r="K43" s="25">
        <f t="shared" si="29"/>
        <v>1.860114537394927</v>
      </c>
      <c r="L43" s="2"/>
      <c r="O43" s="36"/>
    </row>
    <row r="44" spans="1:15">
      <c r="A44" s="2"/>
      <c r="B44" s="11" t="s">
        <v>189</v>
      </c>
      <c r="C44" s="13">
        <v>19024</v>
      </c>
      <c r="D44" s="13">
        <v>156</v>
      </c>
      <c r="E44" s="12">
        <f t="shared" si="26"/>
        <v>8.2001682085786377E-3</v>
      </c>
      <c r="F44" s="13">
        <f t="shared" si="27"/>
        <v>1370.4166666666667</v>
      </c>
      <c r="G44" s="13">
        <v>213785</v>
      </c>
      <c r="H44" s="13">
        <v>43</v>
      </c>
      <c r="I44" s="5">
        <f t="shared" si="28"/>
        <v>0.27564102564102566</v>
      </c>
      <c r="J44" s="13">
        <v>533633</v>
      </c>
      <c r="K44" s="25">
        <f t="shared" si="29"/>
        <v>2.4961199335781274</v>
      </c>
      <c r="L44" s="2"/>
      <c r="O44" s="36"/>
    </row>
    <row r="45" spans="1:15">
      <c r="A45" s="2"/>
      <c r="B45" s="11" t="s">
        <v>190</v>
      </c>
      <c r="C45" s="13">
        <v>19190</v>
      </c>
      <c r="D45" s="13">
        <v>140</v>
      </c>
      <c r="E45" s="12">
        <f t="shared" si="26"/>
        <v>7.2954663887441372E-3</v>
      </c>
      <c r="F45" s="13">
        <f t="shared" si="27"/>
        <v>1362.9</v>
      </c>
      <c r="G45" s="13">
        <v>190806</v>
      </c>
      <c r="H45" s="13">
        <v>27</v>
      </c>
      <c r="I45" s="5">
        <f t="shared" si="28"/>
        <v>0.19285714285714287</v>
      </c>
      <c r="J45" s="13">
        <v>262919</v>
      </c>
      <c r="K45" s="25">
        <f t="shared" si="29"/>
        <v>1.3779388488831588</v>
      </c>
      <c r="L45" s="2"/>
      <c r="O45" s="36"/>
    </row>
    <row r="46" spans="1:15">
      <c r="A46" s="2"/>
      <c r="B46" s="11" t="s">
        <v>191</v>
      </c>
      <c r="C46" s="13">
        <v>18571</v>
      </c>
      <c r="D46" s="13">
        <v>132</v>
      </c>
      <c r="E46" s="12">
        <f t="shared" si="26"/>
        <v>7.1078563351461956E-3</v>
      </c>
      <c r="F46" s="13">
        <f t="shared" si="27"/>
        <v>1325.0833333333333</v>
      </c>
      <c r="G46" s="13">
        <v>174911</v>
      </c>
      <c r="H46" s="13">
        <v>41</v>
      </c>
      <c r="I46" s="5">
        <f t="shared" si="28"/>
        <v>0.31060606060606061</v>
      </c>
      <c r="J46" s="13">
        <v>649330</v>
      </c>
      <c r="K46" s="25">
        <f t="shared" si="29"/>
        <v>3.7123451355260677</v>
      </c>
      <c r="L46" s="2"/>
      <c r="O46" s="36"/>
    </row>
    <row r="47" spans="1:15">
      <c r="A47" s="2"/>
      <c r="B47" s="11" t="s">
        <v>192</v>
      </c>
      <c r="C47" s="13">
        <v>18964</v>
      </c>
      <c r="D47" s="13">
        <v>135</v>
      </c>
      <c r="E47" s="12">
        <f t="shared" si="26"/>
        <v>7.1187513182872815E-3</v>
      </c>
      <c r="F47" s="13">
        <f t="shared" si="27"/>
        <v>1383.5555555555557</v>
      </c>
      <c r="G47" s="13">
        <v>186780</v>
      </c>
      <c r="H47" s="13">
        <v>51</v>
      </c>
      <c r="I47" s="5">
        <f t="shared" si="28"/>
        <v>0.37777777777777777</v>
      </c>
      <c r="J47" s="13">
        <v>856839</v>
      </c>
      <c r="K47" s="25">
        <f t="shared" si="29"/>
        <v>4.5874237070350148</v>
      </c>
      <c r="L47" s="2"/>
      <c r="O47" s="36"/>
    </row>
    <row r="48" spans="1:15">
      <c r="A48" s="2"/>
      <c r="B48" s="11" t="s">
        <v>193</v>
      </c>
      <c r="C48" s="13">
        <v>17561</v>
      </c>
      <c r="D48" s="13">
        <v>120</v>
      </c>
      <c r="E48" s="12">
        <f t="shared" si="26"/>
        <v>6.8333238426057739E-3</v>
      </c>
      <c r="F48" s="13">
        <f t="shared" si="27"/>
        <v>1338.5166666666667</v>
      </c>
      <c r="G48" s="13">
        <v>160622</v>
      </c>
      <c r="H48" s="13">
        <v>25</v>
      </c>
      <c r="I48" s="5">
        <f t="shared" si="28"/>
        <v>0.20833333333333334</v>
      </c>
      <c r="J48" s="13">
        <v>492932</v>
      </c>
      <c r="K48" s="25">
        <f t="shared" si="29"/>
        <v>3.0688946719627448</v>
      </c>
      <c r="L48" s="2"/>
      <c r="O48" s="36"/>
    </row>
    <row r="49" spans="1:15">
      <c r="A49" s="2"/>
      <c r="B49" s="11" t="s">
        <v>194</v>
      </c>
      <c r="C49" s="13">
        <v>12981</v>
      </c>
      <c r="D49" s="13">
        <v>106</v>
      </c>
      <c r="E49" s="12">
        <f t="shared" si="26"/>
        <v>8.1657807564902551E-3</v>
      </c>
      <c r="F49" s="13">
        <f t="shared" si="27"/>
        <v>1768.5094339622642</v>
      </c>
      <c r="G49" s="13">
        <v>187462</v>
      </c>
      <c r="H49" s="13">
        <v>40</v>
      </c>
      <c r="I49" s="5">
        <f t="shared" si="28"/>
        <v>0.37735849056603776</v>
      </c>
      <c r="J49" s="13">
        <v>409833</v>
      </c>
      <c r="K49" s="25">
        <f t="shared" si="29"/>
        <v>2.1862190737322762</v>
      </c>
      <c r="L49" s="2"/>
      <c r="O49" s="36"/>
    </row>
    <row r="50" spans="1:15">
      <c r="A50" s="2"/>
      <c r="B50" s="11" t="s">
        <v>195</v>
      </c>
      <c r="C50" s="13">
        <v>17994</v>
      </c>
      <c r="D50" s="13">
        <v>156</v>
      </c>
      <c r="E50" s="12">
        <f t="shared" si="26"/>
        <v>8.6695565188396138E-3</v>
      </c>
      <c r="F50" s="13">
        <f t="shared" si="27"/>
        <v>1399.5384615384614</v>
      </c>
      <c r="G50" s="13">
        <v>218328</v>
      </c>
      <c r="H50" s="13">
        <v>60</v>
      </c>
      <c r="I50" s="5">
        <f t="shared" si="28"/>
        <v>0.38461538461538464</v>
      </c>
      <c r="J50" s="13">
        <v>823998</v>
      </c>
      <c r="K50" s="25">
        <f t="shared" si="29"/>
        <v>3.7741288336814334</v>
      </c>
      <c r="L50" s="2"/>
      <c r="O50" s="36"/>
    </row>
    <row r="51" spans="1:15">
      <c r="A51" s="2"/>
      <c r="B51" s="11" t="s">
        <v>196</v>
      </c>
      <c r="C51" s="13">
        <v>20874</v>
      </c>
      <c r="D51" s="13">
        <v>168</v>
      </c>
      <c r="E51" s="12">
        <f t="shared" si="26"/>
        <v>8.0482897384305842E-3</v>
      </c>
      <c r="F51" s="13">
        <f t="shared" si="27"/>
        <v>1294.0714285714287</v>
      </c>
      <c r="G51" s="13">
        <v>217404</v>
      </c>
      <c r="H51" s="13">
        <v>55</v>
      </c>
      <c r="I51" s="5">
        <f t="shared" si="28"/>
        <v>0.32738095238095238</v>
      </c>
      <c r="J51" s="13">
        <v>636235</v>
      </c>
      <c r="K51" s="25">
        <f t="shared" si="29"/>
        <v>2.9265100918106381</v>
      </c>
      <c r="L51" s="2"/>
      <c r="O51" s="36"/>
    </row>
    <row r="52" spans="1:15">
      <c r="A52" s="2"/>
      <c r="B52" s="11" t="s">
        <v>197</v>
      </c>
      <c r="C52" s="13">
        <v>18701</v>
      </c>
      <c r="D52" s="13">
        <v>151</v>
      </c>
      <c r="E52" s="12">
        <f t="shared" si="26"/>
        <v>8.0744345222180641E-3</v>
      </c>
      <c r="F52" s="13">
        <f t="shared" si="27"/>
        <v>1389.8609271523178</v>
      </c>
      <c r="G52" s="13">
        <v>209869</v>
      </c>
      <c r="H52" s="13">
        <v>26</v>
      </c>
      <c r="I52" s="5">
        <f t="shared" si="28"/>
        <v>0.17218543046357615</v>
      </c>
      <c r="J52" s="13">
        <v>503666</v>
      </c>
      <c r="K52" s="25">
        <f t="shared" si="29"/>
        <v>2.3999066084081022</v>
      </c>
      <c r="L52" s="2"/>
      <c r="O52" s="36"/>
    </row>
    <row r="53" spans="1:15">
      <c r="A53" s="2"/>
      <c r="B53" s="11" t="s">
        <v>198</v>
      </c>
      <c r="C53" s="13">
        <v>18092</v>
      </c>
      <c r="D53" s="13">
        <v>154</v>
      </c>
      <c r="E53" s="12">
        <f t="shared" si="26"/>
        <v>8.5120495246517793E-3</v>
      </c>
      <c r="F53" s="13">
        <f t="shared" si="27"/>
        <v>1242.8571428571429</v>
      </c>
      <c r="G53" s="13">
        <v>191400</v>
      </c>
      <c r="H53" s="13">
        <v>77</v>
      </c>
      <c r="I53" s="5">
        <f t="shared" si="28"/>
        <v>0.5</v>
      </c>
      <c r="J53" s="13">
        <v>1017808</v>
      </c>
      <c r="K53" s="25">
        <f t="shared" si="29"/>
        <v>5.3177011494252877</v>
      </c>
      <c r="L53" s="2"/>
      <c r="O53" s="36"/>
    </row>
    <row r="54" spans="1:15">
      <c r="A54" s="2"/>
      <c r="B54" s="11" t="s">
        <v>199</v>
      </c>
      <c r="C54" s="13">
        <v>14741</v>
      </c>
      <c r="D54" s="13">
        <v>128</v>
      </c>
      <c r="E54" s="12">
        <f t="shared" si="26"/>
        <v>8.6832643646971037E-3</v>
      </c>
      <c r="F54" s="13">
        <f t="shared" si="27"/>
        <v>1560.3671875</v>
      </c>
      <c r="G54" s="13">
        <v>199727</v>
      </c>
      <c r="H54" s="13">
        <v>17</v>
      </c>
      <c r="I54" s="5">
        <f t="shared" si="28"/>
        <v>0.1328125</v>
      </c>
      <c r="J54" s="13">
        <v>335512</v>
      </c>
      <c r="K54" s="25">
        <f t="shared" si="29"/>
        <v>1.6798529993441047</v>
      </c>
      <c r="L54" s="2"/>
      <c r="O54" s="36"/>
    </row>
    <row r="55" spans="1:15">
      <c r="A55" s="2"/>
      <c r="B55" s="11" t="s">
        <v>200</v>
      </c>
      <c r="C55" s="13">
        <v>10570</v>
      </c>
      <c r="D55" s="13">
        <v>127</v>
      </c>
      <c r="E55" s="12">
        <f t="shared" si="26"/>
        <v>1.2015137180700094E-2</v>
      </c>
      <c r="F55" s="13">
        <f t="shared" si="27"/>
        <v>1469.4960629921259</v>
      </c>
      <c r="G55" s="13">
        <v>186626</v>
      </c>
      <c r="H55" s="13">
        <v>23</v>
      </c>
      <c r="I55" s="5">
        <f t="shared" si="28"/>
        <v>0.18110236220472442</v>
      </c>
      <c r="J55" s="13">
        <v>402114</v>
      </c>
      <c r="K55" s="25">
        <f t="shared" si="29"/>
        <v>2.1546515490874798</v>
      </c>
      <c r="L55" s="2"/>
      <c r="O55" s="36"/>
    </row>
    <row r="56" spans="1:15">
      <c r="A56" s="2"/>
      <c r="B56" s="11" t="s">
        <v>201</v>
      </c>
      <c r="C56" s="13">
        <v>11210</v>
      </c>
      <c r="D56" s="13">
        <v>121</v>
      </c>
      <c r="E56" s="12">
        <f t="shared" si="26"/>
        <v>1.0793933987511151E-2</v>
      </c>
      <c r="F56" s="13">
        <f t="shared" si="27"/>
        <v>1667.7272727272727</v>
      </c>
      <c r="G56" s="13">
        <v>201795</v>
      </c>
      <c r="H56" s="13">
        <v>40</v>
      </c>
      <c r="I56" s="5">
        <f t="shared" si="28"/>
        <v>0.33057851239669422</v>
      </c>
      <c r="J56" s="13">
        <v>193534</v>
      </c>
      <c r="K56" s="25">
        <f t="shared" si="29"/>
        <v>0.95906241482692833</v>
      </c>
      <c r="L56" s="2"/>
      <c r="O56" s="36"/>
    </row>
    <row r="57" spans="1:15">
      <c r="A57" s="2"/>
      <c r="B57" s="11" t="s">
        <v>202</v>
      </c>
      <c r="C57" s="13">
        <v>19420</v>
      </c>
      <c r="D57" s="13">
        <v>141</v>
      </c>
      <c r="E57" s="12">
        <f t="shared" si="26"/>
        <v>7.2605561277033987E-3</v>
      </c>
      <c r="F57" s="13">
        <f t="shared" si="27"/>
        <v>1437.8014184397164</v>
      </c>
      <c r="G57" s="13">
        <v>202730</v>
      </c>
      <c r="H57" s="13">
        <v>63</v>
      </c>
      <c r="I57" s="5">
        <f t="shared" si="28"/>
        <v>0.44680851063829785</v>
      </c>
      <c r="J57" s="13">
        <v>562808</v>
      </c>
      <c r="K57" s="25">
        <f t="shared" si="29"/>
        <v>2.7761456123908648</v>
      </c>
      <c r="L57" s="2"/>
      <c r="O57" s="36"/>
    </row>
    <row r="58" spans="1:15">
      <c r="A58" s="2"/>
      <c r="B58" s="11" t="s">
        <v>203</v>
      </c>
      <c r="C58" s="13">
        <v>25409</v>
      </c>
      <c r="D58" s="13">
        <v>167</v>
      </c>
      <c r="E58" s="12">
        <f t="shared" si="26"/>
        <v>6.5724743201227911E-3</v>
      </c>
      <c r="F58" s="13">
        <f t="shared" si="27"/>
        <v>1270.4011976047905</v>
      </c>
      <c r="G58" s="13">
        <v>212157</v>
      </c>
      <c r="H58" s="13">
        <v>89</v>
      </c>
      <c r="I58" s="5">
        <f t="shared" si="28"/>
        <v>0.53293413173652693</v>
      </c>
      <c r="J58" s="13">
        <v>1032698</v>
      </c>
      <c r="K58" s="25">
        <f t="shared" si="29"/>
        <v>4.8676121928571767</v>
      </c>
      <c r="L58" s="2"/>
      <c r="O58" s="36"/>
    </row>
    <row r="59" spans="1:15">
      <c r="A59" s="2"/>
      <c r="B59" s="11" t="s">
        <v>204</v>
      </c>
      <c r="C59" s="13">
        <v>22990</v>
      </c>
      <c r="D59" s="13">
        <v>140</v>
      </c>
      <c r="E59" s="12">
        <f t="shared" si="26"/>
        <v>6.0896041757285777E-3</v>
      </c>
      <c r="F59" s="13">
        <f t="shared" si="27"/>
        <v>1550.6071428571429</v>
      </c>
      <c r="G59" s="13">
        <v>217085</v>
      </c>
      <c r="H59" s="13">
        <v>36</v>
      </c>
      <c r="I59" s="5">
        <f t="shared" si="28"/>
        <v>0.25714285714285712</v>
      </c>
      <c r="J59" s="13">
        <v>600175</v>
      </c>
      <c r="K59" s="25">
        <f t="shared" si="29"/>
        <v>2.7647004629523</v>
      </c>
      <c r="L59" s="2"/>
      <c r="O59" s="36"/>
    </row>
    <row r="60" spans="1:15">
      <c r="A60" s="2"/>
      <c r="B60" s="11" t="s">
        <v>205</v>
      </c>
      <c r="C60" s="13">
        <v>16870</v>
      </c>
      <c r="D60" s="13">
        <v>122</v>
      </c>
      <c r="E60" s="12">
        <f t="shared" si="26"/>
        <v>7.2317723770005931E-3</v>
      </c>
      <c r="F60" s="13">
        <f t="shared" si="27"/>
        <v>1580.2131147540983</v>
      </c>
      <c r="G60" s="13">
        <v>192786</v>
      </c>
      <c r="H60" s="13">
        <v>23</v>
      </c>
      <c r="I60" s="5">
        <f t="shared" si="28"/>
        <v>0.18852459016393441</v>
      </c>
      <c r="J60" s="13">
        <v>255116</v>
      </c>
      <c r="K60" s="25">
        <f t="shared" si="29"/>
        <v>1.3233118587449295</v>
      </c>
      <c r="L60" s="2"/>
      <c r="O60" s="36"/>
    </row>
    <row r="61" spans="1:15">
      <c r="A61" s="2"/>
      <c r="B61" s="11" t="s">
        <v>206</v>
      </c>
      <c r="C61" s="13">
        <v>12424</v>
      </c>
      <c r="D61" s="13">
        <v>96</v>
      </c>
      <c r="E61" s="12">
        <f t="shared" si="26"/>
        <v>7.7269800386349004E-3</v>
      </c>
      <c r="F61" s="13">
        <f t="shared" si="27"/>
        <v>1461.28125</v>
      </c>
      <c r="G61" s="13">
        <v>140283</v>
      </c>
      <c r="H61" s="13">
        <v>77</v>
      </c>
      <c r="I61" s="5">
        <f t="shared" si="28"/>
        <v>0.80208333333333337</v>
      </c>
      <c r="J61" s="13">
        <v>582767</v>
      </c>
      <c r="K61" s="25">
        <f t="shared" si="29"/>
        <v>4.1542239615634111</v>
      </c>
      <c r="L61" s="2"/>
      <c r="O61" s="36"/>
    </row>
    <row r="62" spans="1:15">
      <c r="A62" s="2"/>
      <c r="B62" s="11" t="s">
        <v>207</v>
      </c>
      <c r="C62" s="13">
        <v>11359</v>
      </c>
      <c r="D62" s="13">
        <v>88</v>
      </c>
      <c r="E62" s="12">
        <f t="shared" si="26"/>
        <v>7.7471608416233824E-3</v>
      </c>
      <c r="F62" s="13">
        <f t="shared" si="27"/>
        <v>1302.25</v>
      </c>
      <c r="G62" s="13">
        <v>114598</v>
      </c>
      <c r="H62" s="13">
        <v>9</v>
      </c>
      <c r="I62" s="5">
        <f t="shared" si="28"/>
        <v>0.10227272727272728</v>
      </c>
      <c r="J62" s="13">
        <v>111206</v>
      </c>
      <c r="K62" s="25">
        <f t="shared" si="29"/>
        <v>0.97040087959650256</v>
      </c>
      <c r="L62" s="2"/>
      <c r="O62" s="36"/>
    </row>
    <row r="63" spans="1:15">
      <c r="A63" s="2"/>
      <c r="B63" s="11" t="s">
        <v>208</v>
      </c>
      <c r="C63" s="13">
        <v>11786</v>
      </c>
      <c r="D63" s="13">
        <v>120</v>
      </c>
      <c r="E63" s="12">
        <f t="shared" si="26"/>
        <v>1.0181571355845919E-2</v>
      </c>
      <c r="F63" s="13">
        <f t="shared" si="27"/>
        <v>1410.1083333333333</v>
      </c>
      <c r="G63" s="13">
        <v>169213</v>
      </c>
      <c r="H63" s="13">
        <v>62</v>
      </c>
      <c r="I63" s="5">
        <f t="shared" si="28"/>
        <v>0.51666666666666672</v>
      </c>
      <c r="J63" s="13">
        <v>1467443</v>
      </c>
      <c r="K63" s="25">
        <f t="shared" si="29"/>
        <v>8.672164668199251</v>
      </c>
      <c r="L63" s="2"/>
      <c r="O63" s="36"/>
    </row>
    <row r="64" spans="1:15">
      <c r="A64" s="2"/>
      <c r="B64" s="11" t="s">
        <v>209</v>
      </c>
      <c r="C64" s="13">
        <v>15398</v>
      </c>
      <c r="D64" s="13">
        <v>143</v>
      </c>
      <c r="E64" s="12">
        <f t="shared" si="26"/>
        <v>9.2869203792700344E-3</v>
      </c>
      <c r="F64" s="13">
        <f t="shared" si="27"/>
        <v>1152.3846153846155</v>
      </c>
      <c r="G64" s="13">
        <v>164791</v>
      </c>
      <c r="H64" s="13">
        <v>54</v>
      </c>
      <c r="I64" s="5">
        <f t="shared" si="28"/>
        <v>0.3776223776223776</v>
      </c>
      <c r="J64" s="13">
        <v>301948</v>
      </c>
      <c r="K64" s="25">
        <f t="shared" si="29"/>
        <v>1.8323088032720234</v>
      </c>
      <c r="L64" s="2"/>
      <c r="O64" s="36"/>
    </row>
    <row r="65" spans="1:15">
      <c r="A65" s="2"/>
      <c r="B65" s="11" t="s">
        <v>210</v>
      </c>
      <c r="C65" s="13">
        <v>15763</v>
      </c>
      <c r="D65" s="13">
        <v>141</v>
      </c>
      <c r="E65" s="12">
        <f t="shared" si="26"/>
        <v>8.94499777961048E-3</v>
      </c>
      <c r="F65" s="13">
        <f t="shared" si="27"/>
        <v>1301.1205673758866</v>
      </c>
      <c r="G65" s="13">
        <v>183458</v>
      </c>
      <c r="H65" s="13">
        <v>59</v>
      </c>
      <c r="I65" s="5">
        <f t="shared" si="28"/>
        <v>0.41843971631205673</v>
      </c>
      <c r="J65" s="13">
        <v>1544773</v>
      </c>
      <c r="K65" s="25">
        <f t="shared" si="29"/>
        <v>8.4203087355143964</v>
      </c>
      <c r="L65" s="2"/>
      <c r="O65" s="36"/>
    </row>
    <row r="66" spans="1:15">
      <c r="A66" s="2"/>
      <c r="B66" s="11" t="s">
        <v>211</v>
      </c>
      <c r="C66" s="13">
        <v>14463</v>
      </c>
      <c r="D66" s="13">
        <v>134</v>
      </c>
      <c r="E66" s="12">
        <f t="shared" si="26"/>
        <v>9.2650210882942678E-3</v>
      </c>
      <c r="F66" s="13">
        <f t="shared" si="27"/>
        <v>1028.5</v>
      </c>
      <c r="G66" s="13">
        <v>137819</v>
      </c>
      <c r="H66" s="13">
        <v>52</v>
      </c>
      <c r="I66" s="5">
        <f t="shared" si="28"/>
        <v>0.38805970149253732</v>
      </c>
      <c r="J66" s="13">
        <v>669738</v>
      </c>
      <c r="K66" s="25">
        <f t="shared" si="29"/>
        <v>4.8595476675930023</v>
      </c>
      <c r="L66" s="2"/>
      <c r="O66" s="36"/>
    </row>
    <row r="67" spans="1:15">
      <c r="A67" s="2"/>
      <c r="B67" s="11" t="s">
        <v>212</v>
      </c>
      <c r="C67" s="13">
        <v>13739</v>
      </c>
      <c r="D67" s="13">
        <v>125</v>
      </c>
      <c r="E67" s="12">
        <f t="shared" si="26"/>
        <v>9.0981876410219081E-3</v>
      </c>
      <c r="F67" s="13">
        <f t="shared" si="27"/>
        <v>1370.5119999999999</v>
      </c>
      <c r="G67" s="13">
        <v>171314</v>
      </c>
      <c r="H67" s="13">
        <v>76</v>
      </c>
      <c r="I67" s="5">
        <f t="shared" si="28"/>
        <v>0.60799999999999998</v>
      </c>
      <c r="J67" s="13">
        <v>610586</v>
      </c>
      <c r="K67" s="25">
        <f t="shared" si="29"/>
        <v>3.5641336960201735</v>
      </c>
      <c r="L67" s="2"/>
      <c r="O67" s="36"/>
    </row>
    <row r="68" spans="1:15">
      <c r="A68" s="2"/>
      <c r="B68" s="11" t="s">
        <v>213</v>
      </c>
      <c r="C68" s="13">
        <v>11190</v>
      </c>
      <c r="D68" s="13">
        <v>110</v>
      </c>
      <c r="E68" s="12">
        <f t="shared" si="26"/>
        <v>9.8302055406613055E-3</v>
      </c>
      <c r="F68" s="13">
        <f t="shared" si="27"/>
        <v>1371</v>
      </c>
      <c r="G68" s="13">
        <v>150810</v>
      </c>
      <c r="H68" s="13">
        <v>39</v>
      </c>
      <c r="I68" s="5">
        <f t="shared" si="28"/>
        <v>0.35454545454545455</v>
      </c>
      <c r="J68" s="13">
        <v>654928</v>
      </c>
      <c r="K68" s="25">
        <f t="shared" si="29"/>
        <v>4.3427358928453019</v>
      </c>
      <c r="L68" s="2"/>
      <c r="O68" s="36"/>
    </row>
    <row r="69" spans="1:15">
      <c r="A69" s="2"/>
      <c r="B69" s="11" t="s">
        <v>214</v>
      </c>
      <c r="C69" s="13">
        <v>9532</v>
      </c>
      <c r="D69" s="13">
        <v>77</v>
      </c>
      <c r="E69" s="12">
        <f t="shared" si="26"/>
        <v>8.0780528745279054E-3</v>
      </c>
      <c r="F69" s="13">
        <f t="shared" si="27"/>
        <v>1485.8571428571429</v>
      </c>
      <c r="G69" s="13">
        <v>114411</v>
      </c>
      <c r="H69" s="13">
        <v>32</v>
      </c>
      <c r="I69" s="5">
        <f t="shared" si="28"/>
        <v>0.41558441558441561</v>
      </c>
      <c r="J69" s="13">
        <v>578058</v>
      </c>
      <c r="K69" s="25">
        <f t="shared" si="29"/>
        <v>5.0524687311534731</v>
      </c>
      <c r="L69" s="2"/>
      <c r="O69" s="36"/>
    </row>
    <row r="70" spans="1:15">
      <c r="A70" s="2"/>
      <c r="B70" s="11" t="s">
        <v>215</v>
      </c>
      <c r="C70" s="13">
        <v>10507</v>
      </c>
      <c r="D70" s="13">
        <v>108</v>
      </c>
      <c r="E70" s="12">
        <f t="shared" si="26"/>
        <v>1.0278861711240126E-2</v>
      </c>
      <c r="F70" s="13">
        <f t="shared" si="27"/>
        <v>1255.3240740740741</v>
      </c>
      <c r="G70" s="13">
        <v>135575</v>
      </c>
      <c r="H70" s="13">
        <v>27</v>
      </c>
      <c r="I70" s="5">
        <f t="shared" si="28"/>
        <v>0.25</v>
      </c>
      <c r="J70" s="13">
        <v>212723</v>
      </c>
      <c r="K70" s="25">
        <f t="shared" si="29"/>
        <v>1.5690429651484419</v>
      </c>
      <c r="L70" s="2"/>
      <c r="O70" s="36"/>
    </row>
  </sheetData>
  <mergeCells count="2">
    <mergeCell ref="A1:L3"/>
    <mergeCell ref="A4:L4"/>
  </mergeCells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workbookViewId="0">
      <selection sqref="A1:N3"/>
    </sheetView>
  </sheetViews>
  <sheetFormatPr defaultRowHeight="16.5"/>
  <cols>
    <col min="1" max="1" width="5.625" style="1" customWidth="1"/>
    <col min="2" max="2" width="23.5" style="1" bestFit="1" customWidth="1"/>
    <col min="3" max="3" width="9.5" style="1" customWidth="1"/>
    <col min="4" max="4" width="25.125" style="1" customWidth="1"/>
    <col min="5" max="13" width="12.625" style="1" customWidth="1"/>
    <col min="14" max="14" width="5.625" style="1" customWidth="1"/>
    <col min="15" max="15" width="10.375" style="1" bestFit="1" customWidth="1"/>
    <col min="16" max="16384" width="9" style="1"/>
  </cols>
  <sheetData>
    <row r="1" spans="1:14" ht="15" customHeight="1">
      <c r="A1" s="51" t="s">
        <v>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1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ht="20.100000000000001" customHeight="1">
      <c r="A4" s="52" t="str">
        <f>스킨큐어!A4</f>
        <v>2023년 4월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ht="23.25" customHeight="1">
      <c r="A5" s="3"/>
      <c r="B5" s="15" t="s">
        <v>216</v>
      </c>
      <c r="C5" s="15"/>
      <c r="D5" s="15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A6" s="2"/>
      <c r="B6" s="28" t="s">
        <v>55</v>
      </c>
      <c r="C6" s="28" t="s">
        <v>30</v>
      </c>
      <c r="D6" s="28" t="s">
        <v>29</v>
      </c>
      <c r="E6" s="28" t="s">
        <v>0</v>
      </c>
      <c r="F6" s="28" t="s">
        <v>1</v>
      </c>
      <c r="G6" s="28" t="s">
        <v>15</v>
      </c>
      <c r="H6" s="28" t="s">
        <v>16</v>
      </c>
      <c r="I6" s="28" t="s">
        <v>6</v>
      </c>
      <c r="J6" s="28" t="s">
        <v>122</v>
      </c>
      <c r="K6" s="28" t="s">
        <v>129</v>
      </c>
      <c r="L6" s="28" t="s">
        <v>130</v>
      </c>
      <c r="M6" s="28" t="s">
        <v>127</v>
      </c>
      <c r="N6" s="2"/>
    </row>
    <row r="7" spans="1:14">
      <c r="A7" s="2"/>
      <c r="B7" s="29" t="s">
        <v>163</v>
      </c>
      <c r="C7" s="29" t="s">
        <v>31</v>
      </c>
      <c r="D7" s="29" t="s">
        <v>99</v>
      </c>
      <c r="E7" s="30">
        <v>1358</v>
      </c>
      <c r="F7" s="30">
        <v>499</v>
      </c>
      <c r="G7" s="31">
        <f t="shared" ref="G7:G70" si="0">F7/E7</f>
        <v>0.36745213549337263</v>
      </c>
      <c r="H7" s="30">
        <f t="shared" ref="H7:H70" si="1">I7/F7</f>
        <v>0</v>
      </c>
      <c r="I7" s="30">
        <v>0</v>
      </c>
      <c r="J7" s="30">
        <v>395</v>
      </c>
      <c r="K7" s="31">
        <f t="shared" ref="K7:K70" si="2">J7/F7</f>
        <v>0.79158316633266534</v>
      </c>
      <c r="L7" s="30">
        <v>5219630</v>
      </c>
      <c r="M7" s="49" t="e">
        <f t="shared" ref="M7:M70" si="3">L7/I7</f>
        <v>#DIV/0!</v>
      </c>
      <c r="N7" s="2"/>
    </row>
    <row r="8" spans="1:14">
      <c r="A8" s="2"/>
      <c r="B8" s="29" t="s">
        <v>163</v>
      </c>
      <c r="C8" s="29" t="s">
        <v>31</v>
      </c>
      <c r="D8" s="29" t="s">
        <v>95</v>
      </c>
      <c r="E8" s="30">
        <v>4810</v>
      </c>
      <c r="F8" s="30">
        <v>626</v>
      </c>
      <c r="G8" s="31">
        <f t="shared" si="0"/>
        <v>0.13014553014553015</v>
      </c>
      <c r="H8" s="30">
        <f t="shared" si="1"/>
        <v>0</v>
      </c>
      <c r="I8" s="30">
        <v>0</v>
      </c>
      <c r="J8" s="30">
        <v>330</v>
      </c>
      <c r="K8" s="31">
        <f t="shared" si="2"/>
        <v>0.52715654952076674</v>
      </c>
      <c r="L8" s="30">
        <v>3613086</v>
      </c>
      <c r="M8" s="49" t="e">
        <f t="shared" si="3"/>
        <v>#DIV/0!</v>
      </c>
      <c r="N8" s="2"/>
    </row>
    <row r="9" spans="1:14">
      <c r="A9" s="2"/>
      <c r="B9" s="29" t="s">
        <v>164</v>
      </c>
      <c r="C9" s="29" t="s">
        <v>32</v>
      </c>
      <c r="D9" s="29" t="s">
        <v>99</v>
      </c>
      <c r="E9" s="30">
        <v>739</v>
      </c>
      <c r="F9" s="30">
        <v>256</v>
      </c>
      <c r="G9" s="31">
        <f t="shared" si="0"/>
        <v>0.34641407307171856</v>
      </c>
      <c r="H9" s="30">
        <f t="shared" si="1"/>
        <v>0</v>
      </c>
      <c r="I9" s="30">
        <v>0</v>
      </c>
      <c r="J9" s="30">
        <v>117</v>
      </c>
      <c r="K9" s="31">
        <f t="shared" si="2"/>
        <v>0.45703125</v>
      </c>
      <c r="L9" s="30">
        <v>1580947</v>
      </c>
      <c r="M9" s="49" t="e">
        <f t="shared" si="3"/>
        <v>#DIV/0!</v>
      </c>
      <c r="N9" s="2"/>
    </row>
    <row r="10" spans="1:14">
      <c r="A10" s="2"/>
      <c r="B10" s="29" t="s">
        <v>165</v>
      </c>
      <c r="C10" s="29" t="s">
        <v>31</v>
      </c>
      <c r="D10" s="29" t="s">
        <v>95</v>
      </c>
      <c r="E10" s="30">
        <v>17664</v>
      </c>
      <c r="F10" s="30">
        <v>53</v>
      </c>
      <c r="G10" s="31">
        <f t="shared" si="0"/>
        <v>3.0004528985507245E-3</v>
      </c>
      <c r="H10" s="30">
        <f t="shared" si="1"/>
        <v>1189.6603773584907</v>
      </c>
      <c r="I10" s="30">
        <v>63052</v>
      </c>
      <c r="J10" s="30">
        <v>22</v>
      </c>
      <c r="K10" s="31">
        <f t="shared" si="2"/>
        <v>0.41509433962264153</v>
      </c>
      <c r="L10" s="30">
        <v>828100</v>
      </c>
      <c r="M10" s="49">
        <f t="shared" si="3"/>
        <v>13.133604009389076</v>
      </c>
      <c r="N10" s="2"/>
    </row>
    <row r="11" spans="1:14">
      <c r="A11" s="2"/>
      <c r="B11" s="29" t="s">
        <v>164</v>
      </c>
      <c r="C11" s="29" t="s">
        <v>32</v>
      </c>
      <c r="D11" s="29" t="s">
        <v>95</v>
      </c>
      <c r="E11" s="30">
        <v>828</v>
      </c>
      <c r="F11" s="30">
        <v>261</v>
      </c>
      <c r="G11" s="31">
        <f t="shared" si="0"/>
        <v>0.31521739130434784</v>
      </c>
      <c r="H11" s="30">
        <f t="shared" si="1"/>
        <v>0</v>
      </c>
      <c r="I11" s="30">
        <v>0</v>
      </c>
      <c r="J11" s="30">
        <v>131</v>
      </c>
      <c r="K11" s="31">
        <f t="shared" si="2"/>
        <v>0.50191570881226055</v>
      </c>
      <c r="L11" s="30">
        <v>785409</v>
      </c>
      <c r="M11" s="49" t="e">
        <f t="shared" si="3"/>
        <v>#DIV/0!</v>
      </c>
      <c r="N11" s="2"/>
    </row>
    <row r="12" spans="1:14">
      <c r="A12" s="2"/>
      <c r="B12" s="29" t="s">
        <v>168</v>
      </c>
      <c r="C12" s="29" t="s">
        <v>32</v>
      </c>
      <c r="D12" s="29" t="s">
        <v>105</v>
      </c>
      <c r="E12" s="30">
        <v>19</v>
      </c>
      <c r="F12" s="30">
        <v>3</v>
      </c>
      <c r="G12" s="31">
        <f t="shared" si="0"/>
        <v>0.15789473684210525</v>
      </c>
      <c r="H12" s="30">
        <f t="shared" si="1"/>
        <v>542.66666666666663</v>
      </c>
      <c r="I12" s="30">
        <v>1628</v>
      </c>
      <c r="J12" s="30">
        <v>21</v>
      </c>
      <c r="K12" s="31">
        <f t="shared" si="2"/>
        <v>7</v>
      </c>
      <c r="L12" s="30">
        <v>714018</v>
      </c>
      <c r="M12" s="49">
        <f t="shared" si="3"/>
        <v>438.58599508599508</v>
      </c>
      <c r="N12" s="2"/>
    </row>
    <row r="13" spans="1:14">
      <c r="A13" s="2"/>
      <c r="B13" s="29" t="s">
        <v>163</v>
      </c>
      <c r="C13" s="29" t="s">
        <v>31</v>
      </c>
      <c r="D13" s="29" t="s">
        <v>100</v>
      </c>
      <c r="E13" s="30">
        <v>329</v>
      </c>
      <c r="F13" s="30">
        <v>59</v>
      </c>
      <c r="G13" s="31">
        <f t="shared" si="0"/>
        <v>0.17933130699088146</v>
      </c>
      <c r="H13" s="30">
        <f t="shared" si="1"/>
        <v>0</v>
      </c>
      <c r="I13" s="30">
        <v>0</v>
      </c>
      <c r="J13" s="30">
        <v>12</v>
      </c>
      <c r="K13" s="31">
        <f t="shared" si="2"/>
        <v>0.20338983050847459</v>
      </c>
      <c r="L13" s="30">
        <v>471701</v>
      </c>
      <c r="M13" s="49" t="e">
        <f t="shared" si="3"/>
        <v>#DIV/0!</v>
      </c>
      <c r="N13" s="2"/>
    </row>
    <row r="14" spans="1:14">
      <c r="A14" s="2"/>
      <c r="B14" s="29" t="s">
        <v>163</v>
      </c>
      <c r="C14" s="29" t="s">
        <v>31</v>
      </c>
      <c r="D14" s="29" t="s">
        <v>114</v>
      </c>
      <c r="E14" s="30">
        <v>31</v>
      </c>
      <c r="F14" s="30">
        <v>11</v>
      </c>
      <c r="G14" s="31">
        <f t="shared" si="0"/>
        <v>0.35483870967741937</v>
      </c>
      <c r="H14" s="30">
        <f t="shared" si="1"/>
        <v>0</v>
      </c>
      <c r="I14" s="30">
        <v>0</v>
      </c>
      <c r="J14" s="30">
        <v>12</v>
      </c>
      <c r="K14" s="31">
        <f t="shared" si="2"/>
        <v>1.0909090909090908</v>
      </c>
      <c r="L14" s="30">
        <v>463758</v>
      </c>
      <c r="M14" s="49" t="e">
        <f t="shared" si="3"/>
        <v>#DIV/0!</v>
      </c>
      <c r="N14" s="2"/>
    </row>
    <row r="15" spans="1:14">
      <c r="A15" s="2"/>
      <c r="B15" s="29" t="s">
        <v>166</v>
      </c>
      <c r="C15" s="29" t="s">
        <v>31</v>
      </c>
      <c r="D15" s="29" t="s">
        <v>95</v>
      </c>
      <c r="E15" s="30">
        <v>6641</v>
      </c>
      <c r="F15" s="30">
        <v>64</v>
      </c>
      <c r="G15" s="31">
        <f t="shared" si="0"/>
        <v>9.6371028459569345E-3</v>
      </c>
      <c r="H15" s="30">
        <f t="shared" si="1"/>
        <v>1029.015625</v>
      </c>
      <c r="I15" s="30">
        <v>65857</v>
      </c>
      <c r="J15" s="30">
        <v>60</v>
      </c>
      <c r="K15" s="31">
        <f t="shared" si="2"/>
        <v>0.9375</v>
      </c>
      <c r="L15" s="30">
        <v>400053</v>
      </c>
      <c r="M15" s="49">
        <f t="shared" si="3"/>
        <v>6.0745706606738841</v>
      </c>
      <c r="N15" s="2"/>
    </row>
    <row r="16" spans="1:14">
      <c r="A16" s="2"/>
      <c r="B16" s="29" t="s">
        <v>168</v>
      </c>
      <c r="C16" s="29" t="s">
        <v>32</v>
      </c>
      <c r="D16" s="29" t="s">
        <v>99</v>
      </c>
      <c r="E16" s="30">
        <v>861</v>
      </c>
      <c r="F16" s="30">
        <v>14</v>
      </c>
      <c r="G16" s="31">
        <f t="shared" si="0"/>
        <v>1.6260162601626018E-2</v>
      </c>
      <c r="H16" s="30">
        <f t="shared" si="1"/>
        <v>404.64285714285717</v>
      </c>
      <c r="I16" s="30">
        <v>5665</v>
      </c>
      <c r="J16" s="30">
        <v>38</v>
      </c>
      <c r="K16" s="31">
        <f t="shared" si="2"/>
        <v>2.7142857142857144</v>
      </c>
      <c r="L16" s="30">
        <v>261363</v>
      </c>
      <c r="M16" s="49">
        <f t="shared" si="3"/>
        <v>46.136451897616944</v>
      </c>
      <c r="N16" s="2"/>
    </row>
    <row r="17" spans="1:14">
      <c r="A17" s="2"/>
      <c r="B17" s="29" t="s">
        <v>165</v>
      </c>
      <c r="C17" s="29" t="s">
        <v>31</v>
      </c>
      <c r="D17" s="29" t="s">
        <v>149</v>
      </c>
      <c r="E17" s="30">
        <v>6413</v>
      </c>
      <c r="F17" s="30">
        <v>48</v>
      </c>
      <c r="G17" s="31">
        <f t="shared" si="0"/>
        <v>7.4847965070949634E-3</v>
      </c>
      <c r="H17" s="30">
        <f t="shared" si="1"/>
        <v>2561.1666666666665</v>
      </c>
      <c r="I17" s="30">
        <v>122936</v>
      </c>
      <c r="J17" s="30">
        <v>7</v>
      </c>
      <c r="K17" s="31">
        <f t="shared" si="2"/>
        <v>0.14583333333333334</v>
      </c>
      <c r="L17" s="30">
        <v>186000</v>
      </c>
      <c r="M17" s="49">
        <f t="shared" si="3"/>
        <v>1.5129823648077048</v>
      </c>
      <c r="N17" s="2"/>
    </row>
    <row r="18" spans="1:14">
      <c r="A18" s="2"/>
      <c r="B18" s="29" t="s">
        <v>169</v>
      </c>
      <c r="C18" s="29" t="s">
        <v>31</v>
      </c>
      <c r="D18" s="29" t="s">
        <v>95</v>
      </c>
      <c r="E18" s="30">
        <v>108</v>
      </c>
      <c r="F18" s="30">
        <v>12</v>
      </c>
      <c r="G18" s="31">
        <f t="shared" si="0"/>
        <v>0.1111111111111111</v>
      </c>
      <c r="H18" s="30">
        <f t="shared" si="1"/>
        <v>341</v>
      </c>
      <c r="I18" s="30">
        <v>4092</v>
      </c>
      <c r="J18" s="30">
        <v>2</v>
      </c>
      <c r="K18" s="31">
        <f t="shared" si="2"/>
        <v>0.16666666666666666</v>
      </c>
      <c r="L18" s="30">
        <v>179200</v>
      </c>
      <c r="M18" s="49">
        <f t="shared" si="3"/>
        <v>43.792766373411531</v>
      </c>
      <c r="N18" s="2"/>
    </row>
    <row r="19" spans="1:14">
      <c r="A19" s="2"/>
      <c r="B19" s="29" t="s">
        <v>168</v>
      </c>
      <c r="C19" s="29" t="s">
        <v>32</v>
      </c>
      <c r="D19" s="29" t="s">
        <v>95</v>
      </c>
      <c r="E19" s="30">
        <v>1209</v>
      </c>
      <c r="F19" s="30">
        <v>25</v>
      </c>
      <c r="G19" s="31">
        <f t="shared" si="0"/>
        <v>2.0678246484698098E-2</v>
      </c>
      <c r="H19" s="30">
        <f t="shared" si="1"/>
        <v>676.72</v>
      </c>
      <c r="I19" s="30">
        <v>16918</v>
      </c>
      <c r="J19" s="30">
        <v>16</v>
      </c>
      <c r="K19" s="31">
        <f t="shared" si="2"/>
        <v>0.64</v>
      </c>
      <c r="L19" s="30">
        <v>165513</v>
      </c>
      <c r="M19" s="49">
        <f t="shared" si="3"/>
        <v>9.7832486109469201</v>
      </c>
      <c r="N19" s="2"/>
    </row>
    <row r="20" spans="1:14">
      <c r="A20" s="2"/>
      <c r="B20" s="29" t="s">
        <v>163</v>
      </c>
      <c r="C20" s="29" t="s">
        <v>31</v>
      </c>
      <c r="D20" s="29" t="s">
        <v>110</v>
      </c>
      <c r="E20" s="30">
        <v>60</v>
      </c>
      <c r="F20" s="30">
        <v>13</v>
      </c>
      <c r="G20" s="31">
        <f t="shared" si="0"/>
        <v>0.21666666666666667</v>
      </c>
      <c r="H20" s="30">
        <f t="shared" si="1"/>
        <v>0</v>
      </c>
      <c r="I20" s="30">
        <v>0</v>
      </c>
      <c r="J20" s="30">
        <v>3</v>
      </c>
      <c r="K20" s="31">
        <f t="shared" si="2"/>
        <v>0.23076923076923078</v>
      </c>
      <c r="L20" s="30">
        <v>118802</v>
      </c>
      <c r="M20" s="49" t="e">
        <f t="shared" si="3"/>
        <v>#DIV/0!</v>
      </c>
      <c r="N20" s="2"/>
    </row>
    <row r="21" spans="1:14">
      <c r="A21" s="2"/>
      <c r="B21" s="29" t="s">
        <v>168</v>
      </c>
      <c r="C21" s="29" t="s">
        <v>32</v>
      </c>
      <c r="D21" s="29" t="s">
        <v>106</v>
      </c>
      <c r="E21" s="30">
        <v>38</v>
      </c>
      <c r="F21" s="30">
        <v>7</v>
      </c>
      <c r="G21" s="31">
        <f t="shared" si="0"/>
        <v>0.18421052631578946</v>
      </c>
      <c r="H21" s="30">
        <f t="shared" si="1"/>
        <v>314.28571428571428</v>
      </c>
      <c r="I21" s="30">
        <v>2200</v>
      </c>
      <c r="J21" s="30">
        <v>17</v>
      </c>
      <c r="K21" s="31">
        <f t="shared" si="2"/>
        <v>2.4285714285714284</v>
      </c>
      <c r="L21" s="30">
        <v>117115</v>
      </c>
      <c r="M21" s="49">
        <f t="shared" si="3"/>
        <v>53.234090909090909</v>
      </c>
      <c r="N21" s="2"/>
    </row>
    <row r="22" spans="1:14">
      <c r="A22" s="2"/>
      <c r="B22" s="29" t="s">
        <v>165</v>
      </c>
      <c r="C22" s="29" t="s">
        <v>31</v>
      </c>
      <c r="D22" s="29" t="s">
        <v>176</v>
      </c>
      <c r="E22" s="30">
        <v>186</v>
      </c>
      <c r="F22" s="30">
        <v>9</v>
      </c>
      <c r="G22" s="31">
        <f t="shared" si="0"/>
        <v>4.8387096774193547E-2</v>
      </c>
      <c r="H22" s="30">
        <f t="shared" si="1"/>
        <v>1432.4444444444443</v>
      </c>
      <c r="I22" s="30">
        <v>12892</v>
      </c>
      <c r="J22" s="30">
        <v>2</v>
      </c>
      <c r="K22" s="31">
        <f t="shared" si="2"/>
        <v>0.22222222222222221</v>
      </c>
      <c r="L22" s="30">
        <v>96000</v>
      </c>
      <c r="M22" s="49">
        <f t="shared" si="3"/>
        <v>7.446478436239528</v>
      </c>
      <c r="N22" s="2"/>
    </row>
    <row r="23" spans="1:14">
      <c r="A23" s="2"/>
      <c r="B23" s="29" t="s">
        <v>165</v>
      </c>
      <c r="C23" s="29" t="s">
        <v>31</v>
      </c>
      <c r="D23" s="29" t="s">
        <v>104</v>
      </c>
      <c r="E23" s="30">
        <v>56</v>
      </c>
      <c r="F23" s="30">
        <v>7</v>
      </c>
      <c r="G23" s="31">
        <f t="shared" si="0"/>
        <v>0.125</v>
      </c>
      <c r="H23" s="30">
        <f t="shared" si="1"/>
        <v>861.14285714285711</v>
      </c>
      <c r="I23" s="30">
        <v>6028</v>
      </c>
      <c r="J23" s="30">
        <v>3</v>
      </c>
      <c r="K23" s="31">
        <f t="shared" si="2"/>
        <v>0.42857142857142855</v>
      </c>
      <c r="L23" s="30">
        <v>89100</v>
      </c>
      <c r="M23" s="49">
        <f t="shared" si="3"/>
        <v>14.781021897810218</v>
      </c>
      <c r="N23" s="2"/>
    </row>
    <row r="24" spans="1:14">
      <c r="A24" s="2"/>
      <c r="B24" s="29" t="s">
        <v>165</v>
      </c>
      <c r="C24" s="29" t="s">
        <v>31</v>
      </c>
      <c r="D24" s="29" t="s">
        <v>151</v>
      </c>
      <c r="E24" s="30">
        <v>1494</v>
      </c>
      <c r="F24" s="30">
        <v>26</v>
      </c>
      <c r="G24" s="31">
        <f t="shared" si="0"/>
        <v>1.7402945113788489E-2</v>
      </c>
      <c r="H24" s="30">
        <f t="shared" si="1"/>
        <v>2541</v>
      </c>
      <c r="I24" s="30">
        <v>66066</v>
      </c>
      <c r="J24" s="30">
        <v>4</v>
      </c>
      <c r="K24" s="31">
        <f t="shared" si="2"/>
        <v>0.15384615384615385</v>
      </c>
      <c r="L24" s="30">
        <v>83000</v>
      </c>
      <c r="M24" s="49">
        <f t="shared" si="3"/>
        <v>1.2563194381376199</v>
      </c>
      <c r="N24" s="2"/>
    </row>
    <row r="25" spans="1:14">
      <c r="A25" s="2"/>
      <c r="B25" s="29" t="s">
        <v>165</v>
      </c>
      <c r="C25" s="29" t="s">
        <v>31</v>
      </c>
      <c r="D25" s="29" t="s">
        <v>146</v>
      </c>
      <c r="E25" s="30">
        <v>257</v>
      </c>
      <c r="F25" s="30">
        <v>10</v>
      </c>
      <c r="G25" s="31">
        <f t="shared" si="0"/>
        <v>3.8910505836575876E-2</v>
      </c>
      <c r="H25" s="30">
        <f t="shared" si="1"/>
        <v>1861.2</v>
      </c>
      <c r="I25" s="30">
        <v>18612</v>
      </c>
      <c r="J25" s="30">
        <v>3</v>
      </c>
      <c r="K25" s="31">
        <f t="shared" si="2"/>
        <v>0.3</v>
      </c>
      <c r="L25" s="30">
        <v>83000</v>
      </c>
      <c r="M25" s="49">
        <f t="shared" si="3"/>
        <v>4.4594885020416939</v>
      </c>
      <c r="N25" s="2"/>
    </row>
    <row r="26" spans="1:14">
      <c r="A26" s="2"/>
      <c r="B26" s="29" t="s">
        <v>169</v>
      </c>
      <c r="C26" s="29" t="s">
        <v>31</v>
      </c>
      <c r="D26" s="29" t="s">
        <v>144</v>
      </c>
      <c r="E26" s="30">
        <v>9</v>
      </c>
      <c r="F26" s="30">
        <v>1</v>
      </c>
      <c r="G26" s="31">
        <f t="shared" si="0"/>
        <v>0.1111111111111111</v>
      </c>
      <c r="H26" s="30">
        <f t="shared" si="1"/>
        <v>341</v>
      </c>
      <c r="I26" s="30">
        <v>341</v>
      </c>
      <c r="J26" s="30">
        <v>2</v>
      </c>
      <c r="K26" s="31">
        <f t="shared" si="2"/>
        <v>2</v>
      </c>
      <c r="L26" s="30">
        <v>83000</v>
      </c>
      <c r="M26" s="49">
        <f t="shared" si="3"/>
        <v>243.40175953079179</v>
      </c>
      <c r="N26" s="2"/>
    </row>
    <row r="27" spans="1:14">
      <c r="A27" s="2"/>
      <c r="B27" s="29" t="s">
        <v>165</v>
      </c>
      <c r="C27" s="29" t="s">
        <v>31</v>
      </c>
      <c r="D27" s="29" t="s">
        <v>108</v>
      </c>
      <c r="E27" s="30">
        <v>114</v>
      </c>
      <c r="F27" s="30">
        <v>14</v>
      </c>
      <c r="G27" s="31">
        <f t="shared" si="0"/>
        <v>0.12280701754385964</v>
      </c>
      <c r="H27" s="30">
        <f t="shared" si="1"/>
        <v>55</v>
      </c>
      <c r="I27" s="30">
        <v>770</v>
      </c>
      <c r="J27" s="30">
        <v>3</v>
      </c>
      <c r="K27" s="31">
        <f t="shared" si="2"/>
        <v>0.21428571428571427</v>
      </c>
      <c r="L27" s="30">
        <v>75200</v>
      </c>
      <c r="M27" s="49">
        <f t="shared" si="3"/>
        <v>97.662337662337663</v>
      </c>
      <c r="N27" s="2"/>
    </row>
    <row r="28" spans="1:14">
      <c r="A28" s="2"/>
      <c r="B28" s="29" t="s">
        <v>163</v>
      </c>
      <c r="C28" s="29" t="s">
        <v>31</v>
      </c>
      <c r="D28" s="29" t="s">
        <v>105</v>
      </c>
      <c r="E28" s="30">
        <v>49</v>
      </c>
      <c r="F28" s="30">
        <v>8</v>
      </c>
      <c r="G28" s="31">
        <f t="shared" si="0"/>
        <v>0.16326530612244897</v>
      </c>
      <c r="H28" s="30">
        <f t="shared" si="1"/>
        <v>0</v>
      </c>
      <c r="I28" s="30">
        <v>0</v>
      </c>
      <c r="J28" s="30">
        <v>3</v>
      </c>
      <c r="K28" s="31">
        <f t="shared" si="2"/>
        <v>0.375</v>
      </c>
      <c r="L28" s="30">
        <v>71702</v>
      </c>
      <c r="M28" s="49" t="e">
        <f t="shared" si="3"/>
        <v>#DIV/0!</v>
      </c>
      <c r="N28" s="2"/>
    </row>
    <row r="29" spans="1:14">
      <c r="A29" s="2"/>
      <c r="B29" s="29" t="s">
        <v>166</v>
      </c>
      <c r="C29" s="29" t="s">
        <v>31</v>
      </c>
      <c r="D29" s="29" t="s">
        <v>167</v>
      </c>
      <c r="E29" s="30">
        <v>5391</v>
      </c>
      <c r="F29" s="30">
        <v>54</v>
      </c>
      <c r="G29" s="31">
        <f t="shared" si="0"/>
        <v>1.001669449081803E-2</v>
      </c>
      <c r="H29" s="30">
        <f t="shared" si="1"/>
        <v>2049.2592592592591</v>
      </c>
      <c r="I29" s="30">
        <v>110660</v>
      </c>
      <c r="J29" s="30">
        <v>10</v>
      </c>
      <c r="K29" s="31">
        <f t="shared" si="2"/>
        <v>0.18518518518518517</v>
      </c>
      <c r="L29" s="30">
        <v>69007</v>
      </c>
      <c r="M29" s="49">
        <f t="shared" si="3"/>
        <v>0.62359479486716063</v>
      </c>
      <c r="N29" s="2"/>
    </row>
    <row r="30" spans="1:14">
      <c r="A30" s="2"/>
      <c r="B30" s="29" t="s">
        <v>166</v>
      </c>
      <c r="C30" s="29" t="s">
        <v>31</v>
      </c>
      <c r="D30" s="29" t="s">
        <v>177</v>
      </c>
      <c r="E30" s="30">
        <v>14694</v>
      </c>
      <c r="F30" s="30">
        <v>83</v>
      </c>
      <c r="G30" s="31">
        <f t="shared" si="0"/>
        <v>5.6485640397441134E-3</v>
      </c>
      <c r="H30" s="30">
        <f t="shared" si="1"/>
        <v>3602.3012048192772</v>
      </c>
      <c r="I30" s="30">
        <v>298991</v>
      </c>
      <c r="J30" s="30">
        <v>2</v>
      </c>
      <c r="K30" s="31">
        <f t="shared" si="2"/>
        <v>2.4096385542168676E-2</v>
      </c>
      <c r="L30" s="30">
        <v>64000</v>
      </c>
      <c r="M30" s="49">
        <f t="shared" si="3"/>
        <v>0.21405326581736575</v>
      </c>
      <c r="N30" s="2"/>
    </row>
    <row r="31" spans="1:14">
      <c r="A31" s="2"/>
      <c r="B31" s="29" t="s">
        <v>165</v>
      </c>
      <c r="C31" s="29" t="s">
        <v>31</v>
      </c>
      <c r="D31" s="29" t="s">
        <v>159</v>
      </c>
      <c r="E31" s="30">
        <v>89</v>
      </c>
      <c r="F31" s="30">
        <v>8</v>
      </c>
      <c r="G31" s="31">
        <f t="shared" si="0"/>
        <v>8.98876404494382E-2</v>
      </c>
      <c r="H31" s="30">
        <f t="shared" si="1"/>
        <v>933.625</v>
      </c>
      <c r="I31" s="30">
        <v>7469</v>
      </c>
      <c r="J31" s="30">
        <v>3</v>
      </c>
      <c r="K31" s="31">
        <f t="shared" si="2"/>
        <v>0.375</v>
      </c>
      <c r="L31" s="30">
        <v>62000</v>
      </c>
      <c r="M31" s="49">
        <f t="shared" si="3"/>
        <v>8.300977373142322</v>
      </c>
      <c r="N31" s="2"/>
    </row>
    <row r="32" spans="1:14">
      <c r="A32" s="2"/>
      <c r="B32" s="29" t="s">
        <v>166</v>
      </c>
      <c r="C32" s="29" t="s">
        <v>31</v>
      </c>
      <c r="D32" s="29" t="s">
        <v>131</v>
      </c>
      <c r="E32" s="30">
        <v>7294</v>
      </c>
      <c r="F32" s="30">
        <v>142</v>
      </c>
      <c r="G32" s="31">
        <f t="shared" si="0"/>
        <v>1.9468055936386071E-2</v>
      </c>
      <c r="H32" s="30">
        <f t="shared" si="1"/>
        <v>3069.9295774647885</v>
      </c>
      <c r="I32" s="30">
        <v>435930</v>
      </c>
      <c r="J32" s="30">
        <v>10</v>
      </c>
      <c r="K32" s="31">
        <f t="shared" si="2"/>
        <v>7.0422535211267609E-2</v>
      </c>
      <c r="L32" s="30">
        <v>61009</v>
      </c>
      <c r="M32" s="49">
        <f t="shared" si="3"/>
        <v>0.1399513683389535</v>
      </c>
      <c r="N32" s="2"/>
    </row>
    <row r="33" spans="1:14">
      <c r="A33" s="2"/>
      <c r="B33" s="29" t="s">
        <v>165</v>
      </c>
      <c r="C33" s="29" t="s">
        <v>32</v>
      </c>
      <c r="D33" s="29" t="s">
        <v>95</v>
      </c>
      <c r="E33" s="30">
        <v>2645</v>
      </c>
      <c r="F33" s="30">
        <v>17</v>
      </c>
      <c r="G33" s="31">
        <f t="shared" si="0"/>
        <v>6.4272211720226846E-3</v>
      </c>
      <c r="H33" s="30">
        <f t="shared" si="1"/>
        <v>1339.4117647058824</v>
      </c>
      <c r="I33" s="30">
        <v>22770</v>
      </c>
      <c r="J33" s="30">
        <v>2</v>
      </c>
      <c r="K33" s="31">
        <f t="shared" si="2"/>
        <v>0.11764705882352941</v>
      </c>
      <c r="L33" s="30">
        <v>59900</v>
      </c>
      <c r="M33" s="49">
        <f t="shared" si="3"/>
        <v>2.6306543697848044</v>
      </c>
      <c r="N33" s="2"/>
    </row>
    <row r="34" spans="1:14">
      <c r="A34" s="2"/>
      <c r="B34" s="29" t="s">
        <v>165</v>
      </c>
      <c r="C34" s="29" t="s">
        <v>32</v>
      </c>
      <c r="D34" s="29" t="s">
        <v>104</v>
      </c>
      <c r="E34" s="30">
        <v>22</v>
      </c>
      <c r="F34" s="30">
        <v>6</v>
      </c>
      <c r="G34" s="31">
        <f t="shared" si="0"/>
        <v>0.27272727272727271</v>
      </c>
      <c r="H34" s="30">
        <f t="shared" si="1"/>
        <v>2167</v>
      </c>
      <c r="I34" s="30">
        <v>13002</v>
      </c>
      <c r="J34" s="30">
        <v>1</v>
      </c>
      <c r="K34" s="31">
        <f t="shared" si="2"/>
        <v>0.16666666666666666</v>
      </c>
      <c r="L34" s="30">
        <v>56400</v>
      </c>
      <c r="M34" s="49">
        <f t="shared" si="3"/>
        <v>4.3377941855099218</v>
      </c>
      <c r="N34" s="2"/>
    </row>
    <row r="35" spans="1:14">
      <c r="A35" s="2"/>
      <c r="B35" s="29" t="s">
        <v>164</v>
      </c>
      <c r="C35" s="29" t="s">
        <v>32</v>
      </c>
      <c r="D35" s="29" t="s">
        <v>100</v>
      </c>
      <c r="E35" s="30">
        <v>55</v>
      </c>
      <c r="F35" s="30">
        <v>17</v>
      </c>
      <c r="G35" s="31">
        <f t="shared" si="0"/>
        <v>0.30909090909090908</v>
      </c>
      <c r="H35" s="30">
        <f t="shared" si="1"/>
        <v>0</v>
      </c>
      <c r="I35" s="30">
        <v>0</v>
      </c>
      <c r="J35" s="30">
        <v>2</v>
      </c>
      <c r="K35" s="31">
        <f t="shared" si="2"/>
        <v>0.11764705882352941</v>
      </c>
      <c r="L35" s="30">
        <v>54500</v>
      </c>
      <c r="M35" s="49" t="e">
        <f t="shared" si="3"/>
        <v>#DIV/0!</v>
      </c>
      <c r="N35" s="2"/>
    </row>
    <row r="36" spans="1:14">
      <c r="A36" s="2"/>
      <c r="B36" s="29" t="s">
        <v>163</v>
      </c>
      <c r="C36" s="29" t="s">
        <v>31</v>
      </c>
      <c r="D36" s="29" t="s">
        <v>107</v>
      </c>
      <c r="E36" s="30">
        <v>37</v>
      </c>
      <c r="F36" s="30">
        <v>9</v>
      </c>
      <c r="G36" s="31">
        <f t="shared" si="0"/>
        <v>0.24324324324324326</v>
      </c>
      <c r="H36" s="30">
        <f t="shared" si="1"/>
        <v>0</v>
      </c>
      <c r="I36" s="30">
        <v>0</v>
      </c>
      <c r="J36" s="30">
        <v>1</v>
      </c>
      <c r="K36" s="31">
        <f t="shared" si="2"/>
        <v>0.1111111111111111</v>
      </c>
      <c r="L36" s="30">
        <v>53000</v>
      </c>
      <c r="M36" s="49" t="e">
        <f t="shared" si="3"/>
        <v>#DIV/0!</v>
      </c>
      <c r="N36" s="2"/>
    </row>
    <row r="37" spans="1:14">
      <c r="A37" s="2"/>
      <c r="B37" s="29" t="s">
        <v>163</v>
      </c>
      <c r="C37" s="29" t="s">
        <v>31</v>
      </c>
      <c r="D37" s="29" t="s">
        <v>111</v>
      </c>
      <c r="E37" s="30">
        <v>42</v>
      </c>
      <c r="F37" s="30">
        <v>3</v>
      </c>
      <c r="G37" s="31">
        <f t="shared" si="0"/>
        <v>7.1428571428571425E-2</v>
      </c>
      <c r="H37" s="30">
        <f t="shared" si="1"/>
        <v>0</v>
      </c>
      <c r="I37" s="30">
        <v>0</v>
      </c>
      <c r="J37" s="30">
        <v>3</v>
      </c>
      <c r="K37" s="31">
        <f t="shared" si="2"/>
        <v>1</v>
      </c>
      <c r="L37" s="30">
        <v>51201</v>
      </c>
      <c r="M37" s="49" t="e">
        <f t="shared" si="3"/>
        <v>#DIV/0!</v>
      </c>
      <c r="N37" s="2"/>
    </row>
    <row r="38" spans="1:14">
      <c r="A38" s="2"/>
      <c r="B38" s="29" t="s">
        <v>165</v>
      </c>
      <c r="C38" s="29" t="s">
        <v>31</v>
      </c>
      <c r="D38" s="29" t="s">
        <v>147</v>
      </c>
      <c r="E38" s="30">
        <v>322</v>
      </c>
      <c r="F38" s="30">
        <v>3</v>
      </c>
      <c r="G38" s="31">
        <f t="shared" si="0"/>
        <v>9.316770186335404E-3</v>
      </c>
      <c r="H38" s="30">
        <f t="shared" si="1"/>
        <v>1664.6666666666667</v>
      </c>
      <c r="I38" s="30">
        <v>4994</v>
      </c>
      <c r="J38" s="30">
        <v>1</v>
      </c>
      <c r="K38" s="31">
        <f t="shared" si="2"/>
        <v>0.33333333333333331</v>
      </c>
      <c r="L38" s="30">
        <v>50700</v>
      </c>
      <c r="M38" s="49">
        <f t="shared" si="3"/>
        <v>10.152182619142971</v>
      </c>
      <c r="N38" s="2"/>
    </row>
    <row r="39" spans="1:14">
      <c r="A39" s="2"/>
      <c r="B39" s="29" t="s">
        <v>168</v>
      </c>
      <c r="C39" s="29" t="s">
        <v>32</v>
      </c>
      <c r="D39" s="29" t="s">
        <v>100</v>
      </c>
      <c r="E39" s="30">
        <v>137</v>
      </c>
      <c r="F39" s="30">
        <v>3</v>
      </c>
      <c r="G39" s="31">
        <f t="shared" si="0"/>
        <v>2.1897810218978103E-2</v>
      </c>
      <c r="H39" s="30">
        <f t="shared" si="1"/>
        <v>1441</v>
      </c>
      <c r="I39" s="30">
        <v>4323</v>
      </c>
      <c r="J39" s="30">
        <v>1</v>
      </c>
      <c r="K39" s="31">
        <f t="shared" si="2"/>
        <v>0.33333333333333331</v>
      </c>
      <c r="L39" s="30">
        <v>46000</v>
      </c>
      <c r="M39" s="49">
        <f t="shared" si="3"/>
        <v>10.640758732361785</v>
      </c>
      <c r="N39" s="2"/>
    </row>
    <row r="40" spans="1:14">
      <c r="A40" s="2"/>
      <c r="B40" s="29" t="s">
        <v>163</v>
      </c>
      <c r="C40" s="29" t="s">
        <v>31</v>
      </c>
      <c r="D40" s="29" t="s">
        <v>183</v>
      </c>
      <c r="E40" s="30">
        <v>4</v>
      </c>
      <c r="F40" s="30">
        <v>2</v>
      </c>
      <c r="G40" s="31">
        <f t="shared" si="0"/>
        <v>0.5</v>
      </c>
      <c r="H40" s="30">
        <f t="shared" si="1"/>
        <v>0</v>
      </c>
      <c r="I40" s="30">
        <v>0</v>
      </c>
      <c r="J40" s="30">
        <v>3</v>
      </c>
      <c r="K40" s="31">
        <f t="shared" si="2"/>
        <v>1.5</v>
      </c>
      <c r="L40" s="30">
        <v>45902</v>
      </c>
      <c r="M40" s="49" t="e">
        <f t="shared" si="3"/>
        <v>#DIV/0!</v>
      </c>
      <c r="N40" s="2"/>
    </row>
    <row r="41" spans="1:14">
      <c r="A41" s="2"/>
      <c r="B41" s="29" t="s">
        <v>165</v>
      </c>
      <c r="C41" s="29" t="s">
        <v>31</v>
      </c>
      <c r="D41" s="29" t="s">
        <v>157</v>
      </c>
      <c r="E41" s="30">
        <v>90</v>
      </c>
      <c r="F41" s="30">
        <v>4</v>
      </c>
      <c r="G41" s="31">
        <f t="shared" si="0"/>
        <v>4.4444444444444446E-2</v>
      </c>
      <c r="H41" s="30">
        <f t="shared" si="1"/>
        <v>528</v>
      </c>
      <c r="I41" s="30">
        <v>2112</v>
      </c>
      <c r="J41" s="30">
        <v>1</v>
      </c>
      <c r="K41" s="31">
        <f t="shared" si="2"/>
        <v>0.25</v>
      </c>
      <c r="L41" s="30">
        <v>41000</v>
      </c>
      <c r="M41" s="49">
        <f t="shared" si="3"/>
        <v>19.412878787878789</v>
      </c>
      <c r="N41" s="2"/>
    </row>
    <row r="42" spans="1:14">
      <c r="A42" s="2"/>
      <c r="B42" s="29" t="s">
        <v>165</v>
      </c>
      <c r="C42" s="29" t="s">
        <v>31</v>
      </c>
      <c r="D42" s="29" t="s">
        <v>170</v>
      </c>
      <c r="E42" s="30">
        <v>132</v>
      </c>
      <c r="F42" s="30">
        <v>6</v>
      </c>
      <c r="G42" s="31">
        <f t="shared" si="0"/>
        <v>4.5454545454545456E-2</v>
      </c>
      <c r="H42" s="30">
        <f t="shared" si="1"/>
        <v>801.16666666666663</v>
      </c>
      <c r="I42" s="30">
        <v>4807</v>
      </c>
      <c r="J42" s="30">
        <v>1</v>
      </c>
      <c r="K42" s="31">
        <f t="shared" si="2"/>
        <v>0.16666666666666666</v>
      </c>
      <c r="L42" s="30">
        <v>39900</v>
      </c>
      <c r="M42" s="49">
        <f t="shared" si="3"/>
        <v>8.3003952569169961</v>
      </c>
      <c r="N42" s="2"/>
    </row>
    <row r="43" spans="1:14">
      <c r="A43" s="2"/>
      <c r="B43" s="29" t="s">
        <v>165</v>
      </c>
      <c r="C43" s="29" t="s">
        <v>31</v>
      </c>
      <c r="D43" s="29" t="s">
        <v>152</v>
      </c>
      <c r="E43" s="30">
        <v>184</v>
      </c>
      <c r="F43" s="30">
        <v>13</v>
      </c>
      <c r="G43" s="31">
        <f t="shared" si="0"/>
        <v>7.0652173913043473E-2</v>
      </c>
      <c r="H43" s="30">
        <f t="shared" si="1"/>
        <v>1028.0769230769231</v>
      </c>
      <c r="I43" s="30">
        <v>13365</v>
      </c>
      <c r="J43" s="30">
        <v>1</v>
      </c>
      <c r="K43" s="31">
        <f t="shared" si="2"/>
        <v>7.6923076923076927E-2</v>
      </c>
      <c r="L43" s="30">
        <v>38000</v>
      </c>
      <c r="M43" s="49">
        <f t="shared" si="3"/>
        <v>2.8432472876917321</v>
      </c>
      <c r="N43" s="2"/>
    </row>
    <row r="44" spans="1:14">
      <c r="A44" s="2"/>
      <c r="B44" s="29" t="s">
        <v>165</v>
      </c>
      <c r="C44" s="29" t="s">
        <v>31</v>
      </c>
      <c r="D44" s="29" t="s">
        <v>113</v>
      </c>
      <c r="E44" s="30">
        <v>47</v>
      </c>
      <c r="F44" s="30">
        <v>6</v>
      </c>
      <c r="G44" s="31">
        <f t="shared" si="0"/>
        <v>0.1276595744680851</v>
      </c>
      <c r="H44" s="30">
        <f t="shared" si="1"/>
        <v>55</v>
      </c>
      <c r="I44" s="30">
        <v>330</v>
      </c>
      <c r="J44" s="30">
        <v>3</v>
      </c>
      <c r="K44" s="31">
        <f t="shared" si="2"/>
        <v>0.5</v>
      </c>
      <c r="L44" s="30">
        <v>35400</v>
      </c>
      <c r="M44" s="49">
        <f t="shared" si="3"/>
        <v>107.27272727272727</v>
      </c>
      <c r="N44" s="2"/>
    </row>
    <row r="45" spans="1:14">
      <c r="A45" s="2"/>
      <c r="B45" s="29" t="s">
        <v>165</v>
      </c>
      <c r="C45" s="29" t="s">
        <v>31</v>
      </c>
      <c r="D45" s="29" t="s">
        <v>180</v>
      </c>
      <c r="E45" s="30">
        <v>35</v>
      </c>
      <c r="F45" s="30">
        <v>3</v>
      </c>
      <c r="G45" s="31">
        <f t="shared" si="0"/>
        <v>8.5714285714285715E-2</v>
      </c>
      <c r="H45" s="30">
        <f t="shared" si="1"/>
        <v>55</v>
      </c>
      <c r="I45" s="30">
        <v>165</v>
      </c>
      <c r="J45" s="30">
        <v>1</v>
      </c>
      <c r="K45" s="31">
        <f t="shared" si="2"/>
        <v>0.33333333333333331</v>
      </c>
      <c r="L45" s="30">
        <v>35000</v>
      </c>
      <c r="M45" s="49">
        <f t="shared" si="3"/>
        <v>212.12121212121212</v>
      </c>
      <c r="N45" s="2"/>
    </row>
    <row r="46" spans="1:14">
      <c r="A46" s="2"/>
      <c r="B46" s="29" t="s">
        <v>165</v>
      </c>
      <c r="C46" s="29" t="s">
        <v>31</v>
      </c>
      <c r="D46" s="29" t="s">
        <v>217</v>
      </c>
      <c r="E46" s="30">
        <v>5205</v>
      </c>
      <c r="F46" s="30">
        <v>38</v>
      </c>
      <c r="G46" s="31">
        <f t="shared" si="0"/>
        <v>7.3006724303554277E-3</v>
      </c>
      <c r="H46" s="30">
        <f t="shared" si="1"/>
        <v>3305.5</v>
      </c>
      <c r="I46" s="30">
        <v>125609</v>
      </c>
      <c r="J46" s="30">
        <v>1</v>
      </c>
      <c r="K46" s="31">
        <f t="shared" si="2"/>
        <v>2.6315789473684209E-2</v>
      </c>
      <c r="L46" s="30">
        <v>32000</v>
      </c>
      <c r="M46" s="49">
        <f t="shared" si="3"/>
        <v>0.25475881505306147</v>
      </c>
      <c r="N46" s="2"/>
    </row>
    <row r="47" spans="1:14">
      <c r="A47" s="2"/>
      <c r="B47" s="29" t="s">
        <v>166</v>
      </c>
      <c r="C47" s="29" t="s">
        <v>32</v>
      </c>
      <c r="D47" s="29" t="s">
        <v>177</v>
      </c>
      <c r="E47" s="30">
        <v>2650</v>
      </c>
      <c r="F47" s="30">
        <v>16</v>
      </c>
      <c r="G47" s="31">
        <f t="shared" si="0"/>
        <v>6.0377358490566035E-3</v>
      </c>
      <c r="H47" s="30">
        <f t="shared" si="1"/>
        <v>3589.4375</v>
      </c>
      <c r="I47" s="30">
        <v>57431</v>
      </c>
      <c r="J47" s="30">
        <v>1</v>
      </c>
      <c r="K47" s="31">
        <f t="shared" si="2"/>
        <v>6.25E-2</v>
      </c>
      <c r="L47" s="30">
        <v>32000</v>
      </c>
      <c r="M47" s="49">
        <f t="shared" si="3"/>
        <v>0.55719036757152063</v>
      </c>
      <c r="N47" s="2"/>
    </row>
    <row r="48" spans="1:14">
      <c r="A48" s="2"/>
      <c r="B48" s="29" t="s">
        <v>165</v>
      </c>
      <c r="C48" s="29" t="s">
        <v>31</v>
      </c>
      <c r="D48" s="29" t="s">
        <v>175</v>
      </c>
      <c r="E48" s="30">
        <v>120</v>
      </c>
      <c r="F48" s="30">
        <v>8</v>
      </c>
      <c r="G48" s="31">
        <f t="shared" si="0"/>
        <v>6.6666666666666666E-2</v>
      </c>
      <c r="H48" s="30">
        <f t="shared" si="1"/>
        <v>952.875</v>
      </c>
      <c r="I48" s="30">
        <v>7623</v>
      </c>
      <c r="J48" s="30">
        <v>1</v>
      </c>
      <c r="K48" s="31">
        <f t="shared" si="2"/>
        <v>0.125</v>
      </c>
      <c r="L48" s="30">
        <v>32000</v>
      </c>
      <c r="M48" s="49">
        <f t="shared" si="3"/>
        <v>4.1978223796405612</v>
      </c>
      <c r="N48" s="2"/>
    </row>
    <row r="49" spans="1:14">
      <c r="A49" s="2"/>
      <c r="B49" s="29" t="s">
        <v>166</v>
      </c>
      <c r="C49" s="29" t="s">
        <v>31</v>
      </c>
      <c r="D49" s="29" t="s">
        <v>218</v>
      </c>
      <c r="E49" s="30">
        <v>5228</v>
      </c>
      <c r="F49" s="30">
        <v>28</v>
      </c>
      <c r="G49" s="31">
        <f t="shared" si="0"/>
        <v>5.3557765876052028E-3</v>
      </c>
      <c r="H49" s="30">
        <f t="shared" si="1"/>
        <v>2893.7857142857142</v>
      </c>
      <c r="I49" s="30">
        <v>81026</v>
      </c>
      <c r="J49" s="30">
        <v>1</v>
      </c>
      <c r="K49" s="31">
        <f t="shared" si="2"/>
        <v>3.5714285714285712E-2</v>
      </c>
      <c r="L49" s="30">
        <v>31000</v>
      </c>
      <c r="M49" s="49">
        <f t="shared" si="3"/>
        <v>0.38259324167551156</v>
      </c>
      <c r="N49" s="2"/>
    </row>
    <row r="50" spans="1:14">
      <c r="A50" s="2"/>
      <c r="B50" s="29" t="s">
        <v>165</v>
      </c>
      <c r="C50" s="29" t="s">
        <v>31</v>
      </c>
      <c r="D50" s="29" t="s">
        <v>99</v>
      </c>
      <c r="E50" s="30">
        <v>1628</v>
      </c>
      <c r="F50" s="30">
        <v>20</v>
      </c>
      <c r="G50" s="31">
        <f t="shared" si="0"/>
        <v>1.2285012285012284E-2</v>
      </c>
      <c r="H50" s="30">
        <f t="shared" si="1"/>
        <v>1216.05</v>
      </c>
      <c r="I50" s="30">
        <v>24321</v>
      </c>
      <c r="J50" s="30">
        <v>1</v>
      </c>
      <c r="K50" s="31">
        <f t="shared" si="2"/>
        <v>0.05</v>
      </c>
      <c r="L50" s="30">
        <v>30600</v>
      </c>
      <c r="M50" s="49">
        <f t="shared" si="3"/>
        <v>1.2581719501665227</v>
      </c>
      <c r="N50" s="2"/>
    </row>
    <row r="51" spans="1:14">
      <c r="A51" s="2"/>
      <c r="B51" s="29" t="s">
        <v>165</v>
      </c>
      <c r="C51" s="29" t="s">
        <v>32</v>
      </c>
      <c r="D51" s="29" t="s">
        <v>110</v>
      </c>
      <c r="E51" s="30">
        <v>26</v>
      </c>
      <c r="F51" s="30">
        <v>3</v>
      </c>
      <c r="G51" s="31">
        <f t="shared" si="0"/>
        <v>0.11538461538461539</v>
      </c>
      <c r="H51" s="30">
        <f t="shared" si="1"/>
        <v>55</v>
      </c>
      <c r="I51" s="30">
        <v>165</v>
      </c>
      <c r="J51" s="30">
        <v>1</v>
      </c>
      <c r="K51" s="31">
        <f t="shared" si="2"/>
        <v>0.33333333333333331</v>
      </c>
      <c r="L51" s="30">
        <v>29700</v>
      </c>
      <c r="M51" s="49">
        <f t="shared" si="3"/>
        <v>180</v>
      </c>
      <c r="N51" s="2"/>
    </row>
    <row r="52" spans="1:14">
      <c r="A52" s="2"/>
      <c r="B52" s="29" t="s">
        <v>165</v>
      </c>
      <c r="C52" s="29" t="s">
        <v>32</v>
      </c>
      <c r="D52" s="29" t="s">
        <v>109</v>
      </c>
      <c r="E52" s="30">
        <v>6</v>
      </c>
      <c r="F52" s="30">
        <v>1</v>
      </c>
      <c r="G52" s="31">
        <f t="shared" si="0"/>
        <v>0.16666666666666666</v>
      </c>
      <c r="H52" s="30">
        <f t="shared" si="1"/>
        <v>55</v>
      </c>
      <c r="I52" s="30">
        <v>55</v>
      </c>
      <c r="J52" s="30">
        <v>1</v>
      </c>
      <c r="K52" s="31">
        <f t="shared" si="2"/>
        <v>1</v>
      </c>
      <c r="L52" s="30">
        <v>29700</v>
      </c>
      <c r="M52" s="49">
        <f t="shared" si="3"/>
        <v>540</v>
      </c>
      <c r="N52" s="2"/>
    </row>
    <row r="53" spans="1:14">
      <c r="A53" s="2"/>
      <c r="B53" s="29" t="s">
        <v>163</v>
      </c>
      <c r="C53" s="29" t="s">
        <v>31</v>
      </c>
      <c r="D53" s="29" t="s">
        <v>104</v>
      </c>
      <c r="E53" s="30">
        <v>27</v>
      </c>
      <c r="F53" s="30">
        <v>5</v>
      </c>
      <c r="G53" s="31">
        <f t="shared" si="0"/>
        <v>0.18518518518518517</v>
      </c>
      <c r="H53" s="30">
        <f t="shared" si="1"/>
        <v>0</v>
      </c>
      <c r="I53" s="30">
        <v>0</v>
      </c>
      <c r="J53" s="30">
        <v>1</v>
      </c>
      <c r="K53" s="31">
        <f t="shared" si="2"/>
        <v>0.2</v>
      </c>
      <c r="L53" s="30">
        <v>29700</v>
      </c>
      <c r="M53" s="49" t="e">
        <f t="shared" si="3"/>
        <v>#DIV/0!</v>
      </c>
      <c r="N53" s="2"/>
    </row>
    <row r="54" spans="1:14">
      <c r="A54" s="2"/>
      <c r="B54" s="29" t="s">
        <v>165</v>
      </c>
      <c r="C54" s="29" t="s">
        <v>31</v>
      </c>
      <c r="D54" s="29" t="s">
        <v>156</v>
      </c>
      <c r="E54" s="30">
        <v>680</v>
      </c>
      <c r="F54" s="30">
        <v>27</v>
      </c>
      <c r="G54" s="31">
        <f t="shared" si="0"/>
        <v>3.9705882352941174E-2</v>
      </c>
      <c r="H54" s="30">
        <f t="shared" si="1"/>
        <v>952.92592592592598</v>
      </c>
      <c r="I54" s="30">
        <v>25729</v>
      </c>
      <c r="J54" s="30">
        <v>2</v>
      </c>
      <c r="K54" s="31">
        <f t="shared" si="2"/>
        <v>7.407407407407407E-2</v>
      </c>
      <c r="L54" s="30">
        <v>29000</v>
      </c>
      <c r="M54" s="49">
        <f t="shared" si="3"/>
        <v>1.1271328073380233</v>
      </c>
      <c r="N54" s="2"/>
    </row>
    <row r="55" spans="1:14">
      <c r="A55" s="2"/>
      <c r="B55" s="29" t="s">
        <v>165</v>
      </c>
      <c r="C55" s="29" t="s">
        <v>32</v>
      </c>
      <c r="D55" s="29" t="s">
        <v>161</v>
      </c>
      <c r="E55" s="30">
        <v>154</v>
      </c>
      <c r="F55" s="30">
        <v>3</v>
      </c>
      <c r="G55" s="31">
        <f t="shared" si="0"/>
        <v>1.948051948051948E-2</v>
      </c>
      <c r="H55" s="30">
        <f t="shared" si="1"/>
        <v>2163.3333333333335</v>
      </c>
      <c r="I55" s="30">
        <v>6490</v>
      </c>
      <c r="J55" s="30">
        <v>1</v>
      </c>
      <c r="K55" s="31">
        <f t="shared" si="2"/>
        <v>0.33333333333333331</v>
      </c>
      <c r="L55" s="30">
        <v>29000</v>
      </c>
      <c r="M55" s="49">
        <f t="shared" si="3"/>
        <v>4.4684129429892145</v>
      </c>
      <c r="N55" s="2"/>
    </row>
    <row r="56" spans="1:14">
      <c r="A56" s="2"/>
      <c r="B56" s="29" t="s">
        <v>165</v>
      </c>
      <c r="C56" s="29" t="s">
        <v>31</v>
      </c>
      <c r="D56" s="29" t="s">
        <v>110</v>
      </c>
      <c r="E56" s="30">
        <v>84</v>
      </c>
      <c r="F56" s="30">
        <v>7</v>
      </c>
      <c r="G56" s="31">
        <f t="shared" si="0"/>
        <v>8.3333333333333329E-2</v>
      </c>
      <c r="H56" s="30">
        <f t="shared" si="1"/>
        <v>55</v>
      </c>
      <c r="I56" s="30">
        <v>385</v>
      </c>
      <c r="J56" s="30">
        <v>1</v>
      </c>
      <c r="K56" s="31">
        <f t="shared" si="2"/>
        <v>0.14285714285714285</v>
      </c>
      <c r="L56" s="30">
        <v>28700</v>
      </c>
      <c r="M56" s="49">
        <f t="shared" si="3"/>
        <v>74.545454545454547</v>
      </c>
      <c r="N56" s="2"/>
    </row>
    <row r="57" spans="1:14">
      <c r="A57" s="2"/>
      <c r="B57" s="29" t="s">
        <v>165</v>
      </c>
      <c r="C57" s="29" t="s">
        <v>32</v>
      </c>
      <c r="D57" s="29" t="s">
        <v>154</v>
      </c>
      <c r="E57" s="30">
        <v>43</v>
      </c>
      <c r="F57" s="30">
        <v>10</v>
      </c>
      <c r="G57" s="31">
        <f t="shared" si="0"/>
        <v>0.23255813953488372</v>
      </c>
      <c r="H57" s="30">
        <f t="shared" si="1"/>
        <v>328.9</v>
      </c>
      <c r="I57" s="30">
        <v>3289</v>
      </c>
      <c r="J57" s="30">
        <v>1</v>
      </c>
      <c r="K57" s="31">
        <f t="shared" si="2"/>
        <v>0.1</v>
      </c>
      <c r="L57" s="30">
        <v>28000</v>
      </c>
      <c r="M57" s="49">
        <f t="shared" si="3"/>
        <v>8.5132259045302519</v>
      </c>
      <c r="N57" s="2"/>
    </row>
    <row r="58" spans="1:14">
      <c r="A58" s="2"/>
      <c r="B58" s="29" t="s">
        <v>169</v>
      </c>
      <c r="C58" s="29" t="s">
        <v>31</v>
      </c>
      <c r="D58" s="29" t="s">
        <v>137</v>
      </c>
      <c r="E58" s="30">
        <v>768</v>
      </c>
      <c r="F58" s="30">
        <v>7</v>
      </c>
      <c r="G58" s="31">
        <f t="shared" si="0"/>
        <v>9.1145833333333339E-3</v>
      </c>
      <c r="H58" s="30">
        <f t="shared" si="1"/>
        <v>3903.4285714285716</v>
      </c>
      <c r="I58" s="30">
        <v>27324</v>
      </c>
      <c r="J58" s="30">
        <v>1</v>
      </c>
      <c r="K58" s="31">
        <f t="shared" si="2"/>
        <v>0.14285714285714285</v>
      </c>
      <c r="L58" s="30">
        <v>27200</v>
      </c>
      <c r="M58" s="49">
        <f t="shared" si="3"/>
        <v>0.99546186502708245</v>
      </c>
      <c r="N58" s="2"/>
    </row>
    <row r="59" spans="1:14">
      <c r="A59" s="2"/>
      <c r="B59" s="29" t="s">
        <v>169</v>
      </c>
      <c r="C59" s="29" t="s">
        <v>31</v>
      </c>
      <c r="D59" s="29" t="s">
        <v>181</v>
      </c>
      <c r="E59" s="30">
        <v>600</v>
      </c>
      <c r="F59" s="30">
        <v>7</v>
      </c>
      <c r="G59" s="31">
        <f t="shared" si="0"/>
        <v>1.1666666666666667E-2</v>
      </c>
      <c r="H59" s="30">
        <f t="shared" si="1"/>
        <v>341</v>
      </c>
      <c r="I59" s="30">
        <v>2387</v>
      </c>
      <c r="J59" s="30">
        <v>1</v>
      </c>
      <c r="K59" s="31">
        <f t="shared" si="2"/>
        <v>0.14285714285714285</v>
      </c>
      <c r="L59" s="30">
        <v>26200</v>
      </c>
      <c r="M59" s="49">
        <f t="shared" si="3"/>
        <v>10.976120653540008</v>
      </c>
      <c r="N59" s="2"/>
    </row>
    <row r="60" spans="1:14">
      <c r="A60" s="2"/>
      <c r="B60" s="29" t="s">
        <v>165</v>
      </c>
      <c r="C60" s="29" t="s">
        <v>31</v>
      </c>
      <c r="D60" s="29" t="s">
        <v>160</v>
      </c>
      <c r="E60" s="30">
        <v>62</v>
      </c>
      <c r="F60" s="30">
        <v>4</v>
      </c>
      <c r="G60" s="31">
        <f t="shared" si="0"/>
        <v>6.4516129032258063E-2</v>
      </c>
      <c r="H60" s="30">
        <f t="shared" si="1"/>
        <v>1265</v>
      </c>
      <c r="I60" s="30">
        <v>5060</v>
      </c>
      <c r="J60" s="30">
        <v>1</v>
      </c>
      <c r="K60" s="31">
        <f t="shared" si="2"/>
        <v>0.25</v>
      </c>
      <c r="L60" s="30">
        <v>26000</v>
      </c>
      <c r="M60" s="49">
        <f t="shared" si="3"/>
        <v>5.1383399209486162</v>
      </c>
      <c r="N60" s="2"/>
    </row>
    <row r="61" spans="1:14">
      <c r="A61" s="2"/>
      <c r="B61" s="29" t="s">
        <v>165</v>
      </c>
      <c r="C61" s="29" t="s">
        <v>32</v>
      </c>
      <c r="D61" s="29" t="s">
        <v>108</v>
      </c>
      <c r="E61" s="30">
        <v>18</v>
      </c>
      <c r="F61" s="30">
        <v>3</v>
      </c>
      <c r="G61" s="31">
        <f t="shared" si="0"/>
        <v>0.16666666666666666</v>
      </c>
      <c r="H61" s="30">
        <f t="shared" si="1"/>
        <v>55</v>
      </c>
      <c r="I61" s="30">
        <v>165</v>
      </c>
      <c r="J61" s="30">
        <v>1</v>
      </c>
      <c r="K61" s="31">
        <f t="shared" si="2"/>
        <v>0.33333333333333331</v>
      </c>
      <c r="L61" s="30">
        <v>26000</v>
      </c>
      <c r="M61" s="49">
        <f t="shared" si="3"/>
        <v>157.57575757575756</v>
      </c>
      <c r="N61" s="2"/>
    </row>
    <row r="62" spans="1:14">
      <c r="A62" s="2"/>
      <c r="B62" s="29" t="s">
        <v>163</v>
      </c>
      <c r="C62" s="29" t="s">
        <v>31</v>
      </c>
      <c r="D62" s="29" t="s">
        <v>170</v>
      </c>
      <c r="E62" s="30">
        <v>39</v>
      </c>
      <c r="F62" s="30">
        <v>3</v>
      </c>
      <c r="G62" s="31">
        <f t="shared" si="0"/>
        <v>7.6923076923076927E-2</v>
      </c>
      <c r="H62" s="30">
        <f t="shared" si="1"/>
        <v>0</v>
      </c>
      <c r="I62" s="30">
        <v>0</v>
      </c>
      <c r="J62" s="30">
        <v>1</v>
      </c>
      <c r="K62" s="31">
        <f t="shared" si="2"/>
        <v>0.33333333333333331</v>
      </c>
      <c r="L62" s="30">
        <v>25600</v>
      </c>
      <c r="M62" s="49" t="e">
        <f t="shared" si="3"/>
        <v>#DIV/0!</v>
      </c>
      <c r="N62" s="2"/>
    </row>
    <row r="63" spans="1:14">
      <c r="A63" s="2"/>
      <c r="B63" s="29" t="s">
        <v>165</v>
      </c>
      <c r="C63" s="29" t="s">
        <v>31</v>
      </c>
      <c r="D63" s="29" t="s">
        <v>158</v>
      </c>
      <c r="E63" s="30">
        <v>26</v>
      </c>
      <c r="F63" s="30">
        <v>1</v>
      </c>
      <c r="G63" s="31">
        <f t="shared" si="0"/>
        <v>3.8461538461538464E-2</v>
      </c>
      <c r="H63" s="30">
        <f t="shared" si="1"/>
        <v>55</v>
      </c>
      <c r="I63" s="30">
        <v>55</v>
      </c>
      <c r="J63" s="30">
        <v>1</v>
      </c>
      <c r="K63" s="31">
        <f t="shared" si="2"/>
        <v>1</v>
      </c>
      <c r="L63" s="30">
        <v>25200</v>
      </c>
      <c r="M63" s="49">
        <f t="shared" si="3"/>
        <v>458.18181818181819</v>
      </c>
      <c r="N63" s="2"/>
    </row>
    <row r="64" spans="1:14">
      <c r="A64" s="2"/>
      <c r="B64" s="29" t="s">
        <v>165</v>
      </c>
      <c r="C64" s="29" t="s">
        <v>31</v>
      </c>
      <c r="D64" s="29" t="s">
        <v>178</v>
      </c>
      <c r="E64" s="30">
        <v>79</v>
      </c>
      <c r="F64" s="30">
        <v>4</v>
      </c>
      <c r="G64" s="31">
        <f t="shared" si="0"/>
        <v>5.0632911392405063E-2</v>
      </c>
      <c r="H64" s="30">
        <f t="shared" si="1"/>
        <v>610.5</v>
      </c>
      <c r="I64" s="30">
        <v>2442</v>
      </c>
      <c r="J64" s="30">
        <v>1</v>
      </c>
      <c r="K64" s="31">
        <f t="shared" si="2"/>
        <v>0.25</v>
      </c>
      <c r="L64" s="30">
        <v>24000</v>
      </c>
      <c r="M64" s="49">
        <f t="shared" si="3"/>
        <v>9.8280098280098276</v>
      </c>
      <c r="N64" s="2"/>
    </row>
    <row r="65" spans="1:14">
      <c r="A65" s="2"/>
      <c r="B65" s="29" t="s">
        <v>165</v>
      </c>
      <c r="C65" s="29" t="s">
        <v>32</v>
      </c>
      <c r="D65" s="29" t="s">
        <v>175</v>
      </c>
      <c r="E65" s="30">
        <v>14</v>
      </c>
      <c r="F65" s="30">
        <v>1</v>
      </c>
      <c r="G65" s="31">
        <f t="shared" si="0"/>
        <v>7.1428571428571425E-2</v>
      </c>
      <c r="H65" s="30">
        <f t="shared" si="1"/>
        <v>979</v>
      </c>
      <c r="I65" s="30">
        <v>979</v>
      </c>
      <c r="J65" s="30">
        <v>1</v>
      </c>
      <c r="K65" s="31">
        <f t="shared" si="2"/>
        <v>1</v>
      </c>
      <c r="L65" s="30">
        <v>23000</v>
      </c>
      <c r="M65" s="49">
        <f t="shared" si="3"/>
        <v>23.493360572012257</v>
      </c>
      <c r="N65" s="2"/>
    </row>
    <row r="66" spans="1:14">
      <c r="A66" s="2"/>
      <c r="B66" s="29" t="s">
        <v>168</v>
      </c>
      <c r="C66" s="29" t="s">
        <v>32</v>
      </c>
      <c r="D66" s="29" t="s">
        <v>136</v>
      </c>
      <c r="E66" s="30">
        <v>2</v>
      </c>
      <c r="F66" s="30">
        <v>1</v>
      </c>
      <c r="G66" s="31">
        <f t="shared" si="0"/>
        <v>0.5</v>
      </c>
      <c r="H66" s="30">
        <f t="shared" si="1"/>
        <v>462</v>
      </c>
      <c r="I66" s="30">
        <v>462</v>
      </c>
      <c r="J66" s="30">
        <v>1</v>
      </c>
      <c r="K66" s="31">
        <f t="shared" si="2"/>
        <v>1</v>
      </c>
      <c r="L66" s="30">
        <v>21600</v>
      </c>
      <c r="M66" s="49">
        <f t="shared" si="3"/>
        <v>46.753246753246756</v>
      </c>
      <c r="N66" s="2"/>
    </row>
    <row r="67" spans="1:14">
      <c r="A67" s="2"/>
      <c r="B67" s="29" t="s">
        <v>163</v>
      </c>
      <c r="C67" s="29" t="s">
        <v>31</v>
      </c>
      <c r="D67" s="29" t="s">
        <v>103</v>
      </c>
      <c r="E67" s="30">
        <v>54</v>
      </c>
      <c r="F67" s="30">
        <v>6</v>
      </c>
      <c r="G67" s="31">
        <f t="shared" si="0"/>
        <v>0.1111111111111111</v>
      </c>
      <c r="H67" s="30">
        <f t="shared" si="1"/>
        <v>0</v>
      </c>
      <c r="I67" s="30">
        <v>0</v>
      </c>
      <c r="J67" s="30">
        <v>1</v>
      </c>
      <c r="K67" s="31">
        <f t="shared" si="2"/>
        <v>0.16666666666666666</v>
      </c>
      <c r="L67" s="30">
        <v>21350</v>
      </c>
      <c r="M67" s="49" t="e">
        <f t="shared" si="3"/>
        <v>#DIV/0!</v>
      </c>
      <c r="N67" s="2"/>
    </row>
    <row r="68" spans="1:14">
      <c r="A68" s="2"/>
      <c r="B68" s="29" t="s">
        <v>165</v>
      </c>
      <c r="C68" s="29" t="s">
        <v>31</v>
      </c>
      <c r="D68" s="29" t="s">
        <v>171</v>
      </c>
      <c r="E68" s="30">
        <v>585</v>
      </c>
      <c r="F68" s="30">
        <v>8</v>
      </c>
      <c r="G68" s="31">
        <f t="shared" si="0"/>
        <v>1.3675213675213675E-2</v>
      </c>
      <c r="H68" s="30">
        <f t="shared" si="1"/>
        <v>2204.125</v>
      </c>
      <c r="I68" s="30">
        <v>17633</v>
      </c>
      <c r="J68" s="30">
        <v>1</v>
      </c>
      <c r="K68" s="31">
        <f t="shared" si="2"/>
        <v>0.125</v>
      </c>
      <c r="L68" s="30">
        <v>21000</v>
      </c>
      <c r="M68" s="49">
        <f t="shared" si="3"/>
        <v>1.1909487892020643</v>
      </c>
      <c r="N68" s="2"/>
    </row>
    <row r="69" spans="1:14">
      <c r="A69" s="2"/>
      <c r="B69" s="29" t="s">
        <v>165</v>
      </c>
      <c r="C69" s="29" t="s">
        <v>31</v>
      </c>
      <c r="D69" s="29" t="s">
        <v>148</v>
      </c>
      <c r="E69" s="30">
        <v>298</v>
      </c>
      <c r="F69" s="30">
        <v>5</v>
      </c>
      <c r="G69" s="31">
        <f t="shared" si="0"/>
        <v>1.6778523489932886E-2</v>
      </c>
      <c r="H69" s="30">
        <f t="shared" si="1"/>
        <v>1606</v>
      </c>
      <c r="I69" s="30">
        <v>8030</v>
      </c>
      <c r="J69" s="30">
        <v>1</v>
      </c>
      <c r="K69" s="31">
        <f t="shared" si="2"/>
        <v>0.2</v>
      </c>
      <c r="L69" s="30">
        <v>21000</v>
      </c>
      <c r="M69" s="49">
        <f t="shared" si="3"/>
        <v>2.6151930261519301</v>
      </c>
      <c r="N69" s="2"/>
    </row>
    <row r="70" spans="1:14">
      <c r="A70" s="2"/>
      <c r="B70" s="29" t="s">
        <v>165</v>
      </c>
      <c r="C70" s="29" t="s">
        <v>31</v>
      </c>
      <c r="D70" s="29" t="s">
        <v>155</v>
      </c>
      <c r="E70" s="30">
        <v>150</v>
      </c>
      <c r="F70" s="30">
        <v>8</v>
      </c>
      <c r="G70" s="31">
        <f t="shared" si="0"/>
        <v>5.3333333333333337E-2</v>
      </c>
      <c r="H70" s="30">
        <f t="shared" si="1"/>
        <v>910.25</v>
      </c>
      <c r="I70" s="30">
        <v>7282</v>
      </c>
      <c r="J70" s="30">
        <v>1</v>
      </c>
      <c r="K70" s="31">
        <f t="shared" si="2"/>
        <v>0.125</v>
      </c>
      <c r="L70" s="30">
        <v>21000</v>
      </c>
      <c r="M70" s="49">
        <f t="shared" si="3"/>
        <v>2.8838231255149682</v>
      </c>
      <c r="N70" s="2"/>
    </row>
    <row r="71" spans="1:14">
      <c r="A71" s="2"/>
      <c r="B71" s="29" t="s">
        <v>165</v>
      </c>
      <c r="C71" s="29" t="s">
        <v>31</v>
      </c>
      <c r="D71" s="29" t="s">
        <v>184</v>
      </c>
      <c r="E71" s="30">
        <v>150</v>
      </c>
      <c r="F71" s="30">
        <v>2</v>
      </c>
      <c r="G71" s="31">
        <f t="shared" ref="G71:G91" si="4">F71/E71</f>
        <v>1.3333333333333334E-2</v>
      </c>
      <c r="H71" s="30">
        <f t="shared" ref="H71:H91" si="5">I71/F71</f>
        <v>2376</v>
      </c>
      <c r="I71" s="30">
        <v>4752</v>
      </c>
      <c r="J71" s="30">
        <v>1</v>
      </c>
      <c r="K71" s="31">
        <f t="shared" ref="K71:K91" si="6">J71/F71</f>
        <v>0.5</v>
      </c>
      <c r="L71" s="30">
        <v>21000</v>
      </c>
      <c r="M71" s="49">
        <f t="shared" ref="M71:M91" si="7">L71/I71</f>
        <v>4.4191919191919196</v>
      </c>
      <c r="N71" s="2"/>
    </row>
    <row r="72" spans="1:14">
      <c r="A72" s="2"/>
      <c r="B72" s="29" t="s">
        <v>165</v>
      </c>
      <c r="C72" s="29" t="s">
        <v>32</v>
      </c>
      <c r="D72" s="29" t="s">
        <v>182</v>
      </c>
      <c r="E72" s="30">
        <v>4</v>
      </c>
      <c r="F72" s="30">
        <v>1</v>
      </c>
      <c r="G72" s="31">
        <f t="shared" si="4"/>
        <v>0.25</v>
      </c>
      <c r="H72" s="30">
        <f t="shared" si="5"/>
        <v>55</v>
      </c>
      <c r="I72" s="30">
        <v>55</v>
      </c>
      <c r="J72" s="30">
        <v>1</v>
      </c>
      <c r="K72" s="31">
        <f t="shared" si="6"/>
        <v>1</v>
      </c>
      <c r="L72" s="30">
        <v>21000</v>
      </c>
      <c r="M72" s="49">
        <f t="shared" si="7"/>
        <v>381.81818181818181</v>
      </c>
      <c r="N72" s="2"/>
    </row>
    <row r="73" spans="1:14">
      <c r="A73" s="2"/>
      <c r="B73" s="29" t="s">
        <v>165</v>
      </c>
      <c r="C73" s="29" t="s">
        <v>31</v>
      </c>
      <c r="D73" s="29" t="s">
        <v>174</v>
      </c>
      <c r="E73" s="30">
        <v>193</v>
      </c>
      <c r="F73" s="30">
        <v>2</v>
      </c>
      <c r="G73" s="31">
        <f t="shared" si="4"/>
        <v>1.0362694300518135E-2</v>
      </c>
      <c r="H73" s="30">
        <f t="shared" si="5"/>
        <v>1853.5</v>
      </c>
      <c r="I73" s="30">
        <v>3707</v>
      </c>
      <c r="J73" s="30">
        <v>1</v>
      </c>
      <c r="K73" s="31">
        <f t="shared" si="6"/>
        <v>0.5</v>
      </c>
      <c r="L73" s="30">
        <v>20000</v>
      </c>
      <c r="M73" s="49">
        <f t="shared" si="7"/>
        <v>5.3951982735365522</v>
      </c>
      <c r="N73" s="2"/>
    </row>
    <row r="74" spans="1:14">
      <c r="A74" s="2"/>
      <c r="B74" s="29" t="s">
        <v>165</v>
      </c>
      <c r="C74" s="29" t="s">
        <v>32</v>
      </c>
      <c r="D74" s="29" t="s">
        <v>145</v>
      </c>
      <c r="E74" s="30">
        <v>28</v>
      </c>
      <c r="F74" s="30">
        <v>4</v>
      </c>
      <c r="G74" s="31">
        <f t="shared" si="4"/>
        <v>0.14285714285714285</v>
      </c>
      <c r="H74" s="30">
        <f t="shared" si="5"/>
        <v>816.75</v>
      </c>
      <c r="I74" s="30">
        <v>3267</v>
      </c>
      <c r="J74" s="30">
        <v>1</v>
      </c>
      <c r="K74" s="31">
        <f t="shared" si="6"/>
        <v>0.25</v>
      </c>
      <c r="L74" s="30">
        <v>18000</v>
      </c>
      <c r="M74" s="49">
        <f t="shared" si="7"/>
        <v>5.5096418732782366</v>
      </c>
      <c r="N74" s="2"/>
    </row>
    <row r="75" spans="1:14">
      <c r="A75" s="2"/>
      <c r="B75" s="29" t="s">
        <v>166</v>
      </c>
      <c r="C75" s="29" t="s">
        <v>31</v>
      </c>
      <c r="D75" s="29" t="s">
        <v>162</v>
      </c>
      <c r="E75" s="30">
        <v>419</v>
      </c>
      <c r="F75" s="30">
        <v>4</v>
      </c>
      <c r="G75" s="31">
        <f t="shared" si="4"/>
        <v>9.5465393794749408E-3</v>
      </c>
      <c r="H75" s="30">
        <f t="shared" si="5"/>
        <v>1064.25</v>
      </c>
      <c r="I75" s="30">
        <v>4257</v>
      </c>
      <c r="J75" s="30">
        <v>2</v>
      </c>
      <c r="K75" s="31">
        <f t="shared" si="6"/>
        <v>0.5</v>
      </c>
      <c r="L75" s="30">
        <v>16101</v>
      </c>
      <c r="M75" s="49">
        <f t="shared" si="7"/>
        <v>3.7822410147991543</v>
      </c>
      <c r="N75" s="2"/>
    </row>
    <row r="76" spans="1:14">
      <c r="A76" s="2"/>
      <c r="B76" s="29" t="s">
        <v>165</v>
      </c>
      <c r="C76" s="29" t="s">
        <v>31</v>
      </c>
      <c r="D76" s="29" t="s">
        <v>111</v>
      </c>
      <c r="E76" s="30">
        <v>61</v>
      </c>
      <c r="F76" s="30">
        <v>8</v>
      </c>
      <c r="G76" s="31">
        <f t="shared" si="4"/>
        <v>0.13114754098360656</v>
      </c>
      <c r="H76" s="30">
        <f t="shared" si="5"/>
        <v>55</v>
      </c>
      <c r="I76" s="30">
        <v>440</v>
      </c>
      <c r="J76" s="30">
        <v>1</v>
      </c>
      <c r="K76" s="31">
        <f t="shared" si="6"/>
        <v>0.125</v>
      </c>
      <c r="L76" s="30">
        <v>12800</v>
      </c>
      <c r="M76" s="49">
        <f t="shared" si="7"/>
        <v>29.09090909090909</v>
      </c>
      <c r="N76" s="2"/>
    </row>
    <row r="77" spans="1:14">
      <c r="A77" s="2"/>
      <c r="B77" s="29" t="s">
        <v>165</v>
      </c>
      <c r="C77" s="29" t="s">
        <v>32</v>
      </c>
      <c r="D77" s="29" t="s">
        <v>156</v>
      </c>
      <c r="E77" s="30">
        <v>87</v>
      </c>
      <c r="F77" s="30">
        <v>4</v>
      </c>
      <c r="G77" s="31">
        <f t="shared" si="4"/>
        <v>4.5977011494252873E-2</v>
      </c>
      <c r="H77" s="30">
        <f t="shared" si="5"/>
        <v>954.25</v>
      </c>
      <c r="I77" s="30">
        <v>3817</v>
      </c>
      <c r="J77" s="30">
        <v>1</v>
      </c>
      <c r="K77" s="31">
        <f t="shared" si="6"/>
        <v>0.25</v>
      </c>
      <c r="L77" s="30">
        <v>12000</v>
      </c>
      <c r="M77" s="49">
        <f t="shared" si="7"/>
        <v>3.1438302331674088</v>
      </c>
      <c r="N77" s="2"/>
    </row>
    <row r="78" spans="1:14">
      <c r="A78" s="2"/>
      <c r="B78" s="29" t="s">
        <v>165</v>
      </c>
      <c r="C78" s="29" t="s">
        <v>31</v>
      </c>
      <c r="D78" s="29" t="s">
        <v>161</v>
      </c>
      <c r="E78" s="30">
        <v>1613</v>
      </c>
      <c r="F78" s="30">
        <v>11</v>
      </c>
      <c r="G78" s="31">
        <f t="shared" si="4"/>
        <v>6.8195908245505272E-3</v>
      </c>
      <c r="H78" s="30">
        <f t="shared" si="5"/>
        <v>2818</v>
      </c>
      <c r="I78" s="30">
        <v>30998</v>
      </c>
      <c r="J78" s="30">
        <v>1</v>
      </c>
      <c r="K78" s="31">
        <f t="shared" si="6"/>
        <v>9.0909090909090912E-2</v>
      </c>
      <c r="L78" s="30">
        <v>11000</v>
      </c>
      <c r="M78" s="49">
        <f t="shared" si="7"/>
        <v>0.35486160397444999</v>
      </c>
      <c r="N78" s="2"/>
    </row>
    <row r="79" spans="1:14">
      <c r="A79" s="2"/>
      <c r="B79" s="29" t="s">
        <v>165</v>
      </c>
      <c r="C79" s="29" t="s">
        <v>31</v>
      </c>
      <c r="D79" s="29" t="s">
        <v>112</v>
      </c>
      <c r="E79" s="30">
        <v>61</v>
      </c>
      <c r="F79" s="30">
        <v>7</v>
      </c>
      <c r="G79" s="31">
        <f t="shared" si="4"/>
        <v>0.11475409836065574</v>
      </c>
      <c r="H79" s="30">
        <f t="shared" si="5"/>
        <v>55</v>
      </c>
      <c r="I79" s="30">
        <v>385</v>
      </c>
      <c r="J79" s="30">
        <v>1</v>
      </c>
      <c r="K79" s="31">
        <f t="shared" si="6"/>
        <v>0.14285714285714285</v>
      </c>
      <c r="L79" s="30">
        <v>11000</v>
      </c>
      <c r="M79" s="49">
        <f t="shared" si="7"/>
        <v>28.571428571428573</v>
      </c>
      <c r="N79" s="2"/>
    </row>
    <row r="80" spans="1:14">
      <c r="A80" s="2"/>
      <c r="B80" s="29" t="s">
        <v>165</v>
      </c>
      <c r="C80" s="29" t="s">
        <v>32</v>
      </c>
      <c r="D80" s="29" t="s">
        <v>173</v>
      </c>
      <c r="E80" s="30">
        <v>14</v>
      </c>
      <c r="F80" s="30">
        <v>1</v>
      </c>
      <c r="G80" s="31">
        <f t="shared" si="4"/>
        <v>7.1428571428571425E-2</v>
      </c>
      <c r="H80" s="30">
        <f t="shared" si="5"/>
        <v>2156</v>
      </c>
      <c r="I80" s="30">
        <v>2156</v>
      </c>
      <c r="J80" s="30">
        <v>1</v>
      </c>
      <c r="K80" s="31">
        <f t="shared" si="6"/>
        <v>1</v>
      </c>
      <c r="L80" s="30">
        <v>9500</v>
      </c>
      <c r="M80" s="49">
        <f t="shared" si="7"/>
        <v>4.4063079777365495</v>
      </c>
      <c r="N80" s="2"/>
    </row>
    <row r="81" spans="1:14">
      <c r="A81" s="2"/>
      <c r="B81" s="29" t="s">
        <v>165</v>
      </c>
      <c r="C81" s="29" t="s">
        <v>31</v>
      </c>
      <c r="D81" s="29" t="s">
        <v>153</v>
      </c>
      <c r="E81" s="30">
        <v>97</v>
      </c>
      <c r="F81" s="30">
        <v>12</v>
      </c>
      <c r="G81" s="31">
        <f t="shared" si="4"/>
        <v>0.12371134020618557</v>
      </c>
      <c r="H81" s="30">
        <f t="shared" si="5"/>
        <v>1121.0833333333333</v>
      </c>
      <c r="I81" s="30">
        <v>13453</v>
      </c>
      <c r="J81" s="30">
        <v>1</v>
      </c>
      <c r="K81" s="31">
        <f t="shared" si="6"/>
        <v>8.3333333333333329E-2</v>
      </c>
      <c r="L81" s="30">
        <v>8500</v>
      </c>
      <c r="M81" s="49">
        <f t="shared" si="7"/>
        <v>0.63182933174756561</v>
      </c>
      <c r="N81" s="2"/>
    </row>
    <row r="82" spans="1:14">
      <c r="A82" s="2"/>
      <c r="B82" s="29" t="s">
        <v>165</v>
      </c>
      <c r="C82" s="29" t="s">
        <v>31</v>
      </c>
      <c r="D82" s="29" t="s">
        <v>150</v>
      </c>
      <c r="E82" s="30">
        <v>43</v>
      </c>
      <c r="F82" s="30">
        <v>2</v>
      </c>
      <c r="G82" s="31">
        <f t="shared" si="4"/>
        <v>4.6511627906976744E-2</v>
      </c>
      <c r="H82" s="30">
        <f t="shared" si="5"/>
        <v>484</v>
      </c>
      <c r="I82" s="30">
        <v>968</v>
      </c>
      <c r="J82" s="30">
        <v>1</v>
      </c>
      <c r="K82" s="31">
        <f t="shared" si="6"/>
        <v>0.5</v>
      </c>
      <c r="L82" s="30">
        <v>5000</v>
      </c>
      <c r="M82" s="49">
        <f t="shared" si="7"/>
        <v>5.1652892561983474</v>
      </c>
      <c r="N82" s="2"/>
    </row>
    <row r="83" spans="1:14">
      <c r="A83" s="2"/>
      <c r="B83" s="29" t="s">
        <v>168</v>
      </c>
      <c r="C83" s="29" t="s">
        <v>32</v>
      </c>
      <c r="D83" s="29" t="s">
        <v>91</v>
      </c>
      <c r="E83" s="30">
        <v>8267</v>
      </c>
      <c r="F83" s="30">
        <v>16</v>
      </c>
      <c r="G83" s="31">
        <f t="shared" si="4"/>
        <v>1.9354058304100641E-3</v>
      </c>
      <c r="H83" s="30">
        <f t="shared" si="5"/>
        <v>2078.3125</v>
      </c>
      <c r="I83" s="30">
        <v>33253</v>
      </c>
      <c r="J83" s="30">
        <v>3</v>
      </c>
      <c r="K83" s="31">
        <f t="shared" si="6"/>
        <v>0.1875</v>
      </c>
      <c r="L83" s="30">
        <v>3</v>
      </c>
      <c r="M83" s="49">
        <f t="shared" si="7"/>
        <v>9.0217423991820284E-5</v>
      </c>
      <c r="N83" s="2"/>
    </row>
    <row r="84" spans="1:14">
      <c r="A84" s="2"/>
      <c r="B84" s="29" t="s">
        <v>166</v>
      </c>
      <c r="C84" s="29" t="s">
        <v>31</v>
      </c>
      <c r="D84" s="29" t="s">
        <v>133</v>
      </c>
      <c r="E84" s="30">
        <v>3013</v>
      </c>
      <c r="F84" s="30">
        <v>35</v>
      </c>
      <c r="G84" s="31">
        <f t="shared" si="4"/>
        <v>1.1616329239960173E-2</v>
      </c>
      <c r="H84" s="30">
        <f t="shared" si="5"/>
        <v>2226.7142857142858</v>
      </c>
      <c r="I84" s="30">
        <v>77935</v>
      </c>
      <c r="J84" s="30">
        <v>2</v>
      </c>
      <c r="K84" s="31">
        <f t="shared" si="6"/>
        <v>5.7142857142857141E-2</v>
      </c>
      <c r="L84" s="30">
        <v>2</v>
      </c>
      <c r="M84" s="49">
        <f t="shared" si="7"/>
        <v>2.5662410983511901E-5</v>
      </c>
      <c r="N84" s="2"/>
    </row>
    <row r="85" spans="1:14">
      <c r="A85" s="2"/>
      <c r="B85" s="29" t="s">
        <v>166</v>
      </c>
      <c r="C85" s="29" t="s">
        <v>31</v>
      </c>
      <c r="D85" s="29" t="s">
        <v>106</v>
      </c>
      <c r="E85" s="30">
        <v>168</v>
      </c>
      <c r="F85" s="30">
        <v>11</v>
      </c>
      <c r="G85" s="31">
        <f t="shared" si="4"/>
        <v>6.5476190476190479E-2</v>
      </c>
      <c r="H85" s="30">
        <f t="shared" si="5"/>
        <v>1262</v>
      </c>
      <c r="I85" s="30">
        <v>13882</v>
      </c>
      <c r="J85" s="30">
        <v>2</v>
      </c>
      <c r="K85" s="31">
        <f t="shared" si="6"/>
        <v>0.18181818181818182</v>
      </c>
      <c r="L85" s="30">
        <v>2</v>
      </c>
      <c r="M85" s="49">
        <f t="shared" si="7"/>
        <v>1.4407145944388418E-4</v>
      </c>
      <c r="N85" s="2"/>
    </row>
    <row r="86" spans="1:14">
      <c r="A86" s="2"/>
      <c r="B86" s="29" t="s">
        <v>166</v>
      </c>
      <c r="C86" s="29" t="s">
        <v>31</v>
      </c>
      <c r="D86" s="29" t="s">
        <v>100</v>
      </c>
      <c r="E86" s="30">
        <v>291</v>
      </c>
      <c r="F86" s="30">
        <v>8</v>
      </c>
      <c r="G86" s="31">
        <f t="shared" si="4"/>
        <v>2.7491408934707903E-2</v>
      </c>
      <c r="H86" s="30">
        <f t="shared" si="5"/>
        <v>1001</v>
      </c>
      <c r="I86" s="30">
        <v>8008</v>
      </c>
      <c r="J86" s="30">
        <v>2</v>
      </c>
      <c r="K86" s="31">
        <f t="shared" si="6"/>
        <v>0.25</v>
      </c>
      <c r="L86" s="30">
        <v>2</v>
      </c>
      <c r="M86" s="49">
        <f t="shared" si="7"/>
        <v>2.4975024975024975E-4</v>
      </c>
      <c r="N86" s="2"/>
    </row>
    <row r="87" spans="1:14">
      <c r="A87" s="2"/>
      <c r="B87" s="29" t="s">
        <v>163</v>
      </c>
      <c r="C87" s="29" t="s">
        <v>31</v>
      </c>
      <c r="D87" s="29" t="s">
        <v>109</v>
      </c>
      <c r="E87" s="30">
        <v>41</v>
      </c>
      <c r="F87" s="30">
        <v>4</v>
      </c>
      <c r="G87" s="31">
        <f t="shared" si="4"/>
        <v>9.7560975609756101E-2</v>
      </c>
      <c r="H87" s="30">
        <f t="shared" si="5"/>
        <v>0</v>
      </c>
      <c r="I87" s="30">
        <v>0</v>
      </c>
      <c r="J87" s="30">
        <v>2</v>
      </c>
      <c r="K87" s="31">
        <f t="shared" si="6"/>
        <v>0.5</v>
      </c>
      <c r="L87" s="30">
        <v>2</v>
      </c>
      <c r="M87" s="49" t="e">
        <f t="shared" si="7"/>
        <v>#DIV/0!</v>
      </c>
      <c r="N87" s="2"/>
    </row>
    <row r="88" spans="1:14">
      <c r="A88" s="2"/>
      <c r="B88" s="29" t="s">
        <v>168</v>
      </c>
      <c r="C88" s="29" t="s">
        <v>32</v>
      </c>
      <c r="D88" s="29" t="s">
        <v>132</v>
      </c>
      <c r="E88" s="30">
        <v>2566</v>
      </c>
      <c r="F88" s="30">
        <v>12</v>
      </c>
      <c r="G88" s="31">
        <f t="shared" si="4"/>
        <v>4.6765393608729543E-3</v>
      </c>
      <c r="H88" s="30">
        <f t="shared" si="5"/>
        <v>2005.6666666666667</v>
      </c>
      <c r="I88" s="30">
        <v>24068</v>
      </c>
      <c r="J88" s="30">
        <v>1</v>
      </c>
      <c r="K88" s="31">
        <f t="shared" si="6"/>
        <v>8.3333333333333329E-2</v>
      </c>
      <c r="L88" s="30">
        <v>1</v>
      </c>
      <c r="M88" s="49">
        <f t="shared" si="7"/>
        <v>4.1548944656805717E-5</v>
      </c>
      <c r="N88" s="2"/>
    </row>
    <row r="89" spans="1:14">
      <c r="A89" s="2"/>
      <c r="B89" s="29" t="s">
        <v>166</v>
      </c>
      <c r="C89" s="29" t="s">
        <v>31</v>
      </c>
      <c r="D89" s="29" t="s">
        <v>172</v>
      </c>
      <c r="E89" s="30">
        <v>60</v>
      </c>
      <c r="F89" s="30">
        <v>1</v>
      </c>
      <c r="G89" s="31">
        <f t="shared" si="4"/>
        <v>1.6666666666666666E-2</v>
      </c>
      <c r="H89" s="30">
        <f t="shared" si="5"/>
        <v>1100</v>
      </c>
      <c r="I89" s="30">
        <v>1100</v>
      </c>
      <c r="J89" s="30">
        <v>1</v>
      </c>
      <c r="K89" s="31">
        <f t="shared" si="6"/>
        <v>1</v>
      </c>
      <c r="L89" s="30">
        <v>1</v>
      </c>
      <c r="M89" s="49">
        <f t="shared" si="7"/>
        <v>9.0909090909090909E-4</v>
      </c>
      <c r="N89" s="2"/>
    </row>
    <row r="90" spans="1:14">
      <c r="A90" s="2"/>
      <c r="B90" s="29" t="s">
        <v>164</v>
      </c>
      <c r="C90" s="29" t="s">
        <v>32</v>
      </c>
      <c r="D90" s="29" t="s">
        <v>102</v>
      </c>
      <c r="E90" s="30">
        <v>12</v>
      </c>
      <c r="F90" s="30">
        <v>4</v>
      </c>
      <c r="G90" s="31">
        <f t="shared" si="4"/>
        <v>0.33333333333333331</v>
      </c>
      <c r="H90" s="30">
        <f t="shared" si="5"/>
        <v>0</v>
      </c>
      <c r="I90" s="30">
        <v>0</v>
      </c>
      <c r="J90" s="30">
        <v>1</v>
      </c>
      <c r="K90" s="31">
        <f t="shared" si="6"/>
        <v>0.25</v>
      </c>
      <c r="L90" s="30">
        <v>1</v>
      </c>
      <c r="M90" s="49" t="e">
        <f t="shared" si="7"/>
        <v>#DIV/0!</v>
      </c>
      <c r="N90" s="2"/>
    </row>
    <row r="91" spans="1:14">
      <c r="A91" s="2"/>
      <c r="B91" s="29" t="s">
        <v>168</v>
      </c>
      <c r="C91" s="29" t="s">
        <v>32</v>
      </c>
      <c r="D91" s="29" t="s">
        <v>114</v>
      </c>
      <c r="E91" s="30">
        <v>13</v>
      </c>
      <c r="F91" s="30">
        <v>0</v>
      </c>
      <c r="G91" s="31">
        <f t="shared" si="4"/>
        <v>0</v>
      </c>
      <c r="H91" s="30" t="e">
        <f t="shared" si="5"/>
        <v>#DIV/0!</v>
      </c>
      <c r="I91" s="30">
        <v>0</v>
      </c>
      <c r="J91" s="30">
        <v>1</v>
      </c>
      <c r="K91" s="31" t="e">
        <f t="shared" si="6"/>
        <v>#DIV/0!</v>
      </c>
      <c r="L91" s="30">
        <v>1</v>
      </c>
      <c r="M91" s="49" t="e">
        <f t="shared" si="7"/>
        <v>#DIV/0!</v>
      </c>
      <c r="N91" s="2"/>
    </row>
  </sheetData>
  <sortState ref="C7:I91">
    <sortCondition descending="1" ref="F7:F91"/>
  </sortState>
  <mergeCells count="2">
    <mergeCell ref="A1:N3"/>
    <mergeCell ref="A4:N4"/>
  </mergeCells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selection sqref="A1:L3"/>
    </sheetView>
  </sheetViews>
  <sheetFormatPr defaultRowHeight="16.5"/>
  <cols>
    <col min="1" max="1" width="5.625" style="1" customWidth="1"/>
    <col min="2" max="11" width="13.625" style="1" customWidth="1"/>
    <col min="12" max="12" width="5.625" style="1" customWidth="1"/>
    <col min="13" max="13" width="10.375" style="1" bestFit="1" customWidth="1"/>
    <col min="14" max="16384" width="9" style="1"/>
  </cols>
  <sheetData>
    <row r="1" spans="1:12" ht="15" customHeight="1">
      <c r="A1" s="51" t="s">
        <v>76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1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20.100000000000001" customHeight="1">
      <c r="A4" s="52" t="str">
        <f>스킨큐어!A4</f>
        <v>2023년 4월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ht="11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2.5" customHeight="1">
      <c r="A6" s="2"/>
      <c r="B6" s="4" t="s">
        <v>14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>
      <c r="A7" s="2"/>
      <c r="B7" s="7" t="s">
        <v>8</v>
      </c>
      <c r="C7" s="8" t="s">
        <v>0</v>
      </c>
      <c r="D7" s="8" t="s">
        <v>1</v>
      </c>
      <c r="E7" s="8" t="s">
        <v>7</v>
      </c>
      <c r="F7" s="8" t="s">
        <v>5</v>
      </c>
      <c r="G7" s="8" t="s">
        <v>6</v>
      </c>
      <c r="H7" s="8" t="s">
        <v>122</v>
      </c>
      <c r="I7" s="8" t="s">
        <v>124</v>
      </c>
      <c r="J7" s="8" t="s">
        <v>126</v>
      </c>
      <c r="K7" s="8" t="s">
        <v>128</v>
      </c>
      <c r="L7" s="2"/>
    </row>
    <row r="8" spans="1:12">
      <c r="A8" s="2"/>
      <c r="B8" s="9" t="s">
        <v>9</v>
      </c>
      <c r="C8" s="14">
        <f>SUM(C9:C9)</f>
        <v>645361</v>
      </c>
      <c r="D8" s="14">
        <f>SUM(D9:D9)</f>
        <v>1331</v>
      </c>
      <c r="E8" s="10">
        <f>D8/C8</f>
        <v>2.0624115804952579E-3</v>
      </c>
      <c r="F8" s="14">
        <f>G8/D8</f>
        <v>264.55371900826447</v>
      </c>
      <c r="G8" s="14">
        <f>SUM(G9:G9)</f>
        <v>352121</v>
      </c>
      <c r="H8" s="14">
        <f>SUM(H9:H10)</f>
        <v>7</v>
      </c>
      <c r="I8" s="22">
        <f>H8/D8</f>
        <v>5.2592036063110444E-3</v>
      </c>
      <c r="J8" s="14">
        <f>SUM(J9:J10)</f>
        <v>242180</v>
      </c>
      <c r="K8" s="24">
        <f>J8/G8</f>
        <v>0.68777494100039471</v>
      </c>
      <c r="L8" s="2"/>
    </row>
    <row r="9" spans="1:12">
      <c r="A9" s="2"/>
      <c r="B9" s="6" t="s">
        <v>2</v>
      </c>
      <c r="C9" s="13">
        <v>645361</v>
      </c>
      <c r="D9" s="13">
        <v>1331</v>
      </c>
      <c r="E9" s="21">
        <f>IFERROR(D9/C9,"-")</f>
        <v>2.0624115804952579E-3</v>
      </c>
      <c r="F9" s="20">
        <f>G9/D9</f>
        <v>264.55371900826447</v>
      </c>
      <c r="G9" s="13">
        <v>352121</v>
      </c>
      <c r="H9" s="13">
        <v>7</v>
      </c>
      <c r="I9" s="5">
        <f>H9/D9</f>
        <v>5.2592036063110444E-3</v>
      </c>
      <c r="J9" s="13">
        <v>242180</v>
      </c>
      <c r="K9" s="25">
        <f>J9/G9</f>
        <v>0.68777494100039471</v>
      </c>
      <c r="L9" s="2"/>
    </row>
    <row r="10" spans="1:12">
      <c r="A10" s="2"/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>
      <c r="A11" s="2"/>
      <c r="B11" s="4" t="s">
        <v>12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>
      <c r="A12" s="2"/>
      <c r="B12" s="8" t="s">
        <v>11</v>
      </c>
      <c r="C12" s="8" t="s">
        <v>3</v>
      </c>
      <c r="D12" s="8" t="s">
        <v>4</v>
      </c>
      <c r="E12" s="8" t="s">
        <v>7</v>
      </c>
      <c r="F12" s="8" t="s">
        <v>5</v>
      </c>
      <c r="G12" s="8" t="s">
        <v>6</v>
      </c>
      <c r="H12" s="8" t="s">
        <v>121</v>
      </c>
      <c r="I12" s="8" t="s">
        <v>123</v>
      </c>
      <c r="J12" s="8" t="s">
        <v>125</v>
      </c>
      <c r="K12" s="8" t="s">
        <v>127</v>
      </c>
      <c r="L12" s="2"/>
    </row>
    <row r="13" spans="1:12">
      <c r="A13" s="2"/>
      <c r="B13" s="9" t="s">
        <v>9</v>
      </c>
      <c r="C13" s="14">
        <f>SUM(C14:C25)</f>
        <v>1619689</v>
      </c>
      <c r="D13" s="14">
        <f>SUM(D14:D25)</f>
        <v>3858</v>
      </c>
      <c r="E13" s="10">
        <f>IFERROR(D13/C13,"-")</f>
        <v>2.3819387549091214E-3</v>
      </c>
      <c r="F13" s="14">
        <f>IFERROR(G13/D13,"-")</f>
        <v>256.7122861586314</v>
      </c>
      <c r="G13" s="14">
        <f>SUM(G14:G25)</f>
        <v>990396</v>
      </c>
      <c r="H13" s="14">
        <f>SUM(H14:H25)</f>
        <v>7</v>
      </c>
      <c r="I13" s="22">
        <f>H13/D13</f>
        <v>1.8144116122343183E-3</v>
      </c>
      <c r="J13" s="14">
        <f>SUM(J14:J25)</f>
        <v>242180</v>
      </c>
      <c r="K13" s="24">
        <f>J13/G13</f>
        <v>0.24452845124576433</v>
      </c>
      <c r="L13" s="2"/>
    </row>
    <row r="14" spans="1:12">
      <c r="A14" s="2"/>
      <c r="B14" s="11" t="s">
        <v>13</v>
      </c>
      <c r="C14" s="13">
        <v>221340</v>
      </c>
      <c r="D14" s="13">
        <v>855</v>
      </c>
      <c r="E14" s="12">
        <f>IFERROR(D14/C14,"-")</f>
        <v>3.8628354567633505E-3</v>
      </c>
      <c r="F14" s="13">
        <f>IFERROR(G14/D14,"-")</f>
        <v>277.94619883040934</v>
      </c>
      <c r="G14" s="13">
        <v>237644</v>
      </c>
      <c r="H14" s="13">
        <v>0</v>
      </c>
      <c r="I14" s="5">
        <v>0</v>
      </c>
      <c r="J14" s="13">
        <v>0</v>
      </c>
      <c r="K14" s="25">
        <v>0</v>
      </c>
      <c r="L14" s="2"/>
    </row>
    <row r="15" spans="1:12">
      <c r="A15" s="2"/>
      <c r="B15" s="11" t="s">
        <v>34</v>
      </c>
      <c r="C15" s="13">
        <v>752988</v>
      </c>
      <c r="D15" s="13">
        <v>1672</v>
      </c>
      <c r="E15" s="12">
        <f t="shared" ref="E15:E25" si="0">IFERROR(D15/C15,"-")</f>
        <v>2.2204869134700685E-3</v>
      </c>
      <c r="F15" s="13">
        <f t="shared" ref="F15:F25" si="1">IFERROR(G15/D15,"-")</f>
        <v>239.61184210526315</v>
      </c>
      <c r="G15" s="13">
        <v>400631</v>
      </c>
      <c r="H15" s="13">
        <v>0</v>
      </c>
      <c r="I15" s="25">
        <v>0</v>
      </c>
      <c r="J15" s="13">
        <v>0</v>
      </c>
      <c r="K15" s="25">
        <f t="shared" ref="K15:K16" si="2">J15/G15</f>
        <v>0</v>
      </c>
      <c r="L15" s="2"/>
    </row>
    <row r="16" spans="1:12">
      <c r="A16" s="2"/>
      <c r="B16" s="11" t="s">
        <v>35</v>
      </c>
      <c r="C16" s="13">
        <v>645361</v>
      </c>
      <c r="D16" s="13">
        <v>1331</v>
      </c>
      <c r="E16" s="12">
        <f t="shared" si="0"/>
        <v>2.0624115804952579E-3</v>
      </c>
      <c r="F16" s="13">
        <f t="shared" si="1"/>
        <v>264.55371900826447</v>
      </c>
      <c r="G16" s="13">
        <v>352121</v>
      </c>
      <c r="H16" s="13">
        <v>7</v>
      </c>
      <c r="I16" s="5">
        <f>H16/D16</f>
        <v>5.2592036063110444E-3</v>
      </c>
      <c r="J16" s="13">
        <v>242180</v>
      </c>
      <c r="K16" s="25">
        <f t="shared" si="2"/>
        <v>0.68777494100039471</v>
      </c>
      <c r="L16" s="2"/>
    </row>
    <row r="17" spans="1:12">
      <c r="A17" s="2"/>
      <c r="B17" s="11" t="s">
        <v>36</v>
      </c>
      <c r="C17" s="40"/>
      <c r="D17" s="40"/>
      <c r="E17" s="41" t="str">
        <f t="shared" si="0"/>
        <v>-</v>
      </c>
      <c r="F17" s="40" t="str">
        <f t="shared" si="1"/>
        <v>-</v>
      </c>
      <c r="G17" s="40"/>
      <c r="H17" s="40"/>
      <c r="I17" s="40"/>
      <c r="J17" s="40"/>
      <c r="K17" s="40"/>
      <c r="L17" s="2"/>
    </row>
    <row r="18" spans="1:12">
      <c r="A18" s="2"/>
      <c r="B18" s="11" t="s">
        <v>39</v>
      </c>
      <c r="C18" s="40"/>
      <c r="D18" s="40"/>
      <c r="E18" s="41" t="str">
        <f t="shared" si="0"/>
        <v>-</v>
      </c>
      <c r="F18" s="40" t="str">
        <f t="shared" si="1"/>
        <v>-</v>
      </c>
      <c r="G18" s="40"/>
      <c r="H18" s="40"/>
      <c r="I18" s="40"/>
      <c r="J18" s="40"/>
      <c r="K18" s="40"/>
      <c r="L18" s="2"/>
    </row>
    <row r="19" spans="1:12">
      <c r="A19" s="2"/>
      <c r="B19" s="11" t="s">
        <v>41</v>
      </c>
      <c r="C19" s="40"/>
      <c r="D19" s="40"/>
      <c r="E19" s="41" t="str">
        <f t="shared" si="0"/>
        <v>-</v>
      </c>
      <c r="F19" s="40" t="str">
        <f t="shared" si="1"/>
        <v>-</v>
      </c>
      <c r="G19" s="40"/>
      <c r="H19" s="40"/>
      <c r="I19" s="40"/>
      <c r="J19" s="40"/>
      <c r="K19" s="40"/>
      <c r="L19" s="2"/>
    </row>
    <row r="20" spans="1:12">
      <c r="A20" s="2"/>
      <c r="B20" s="11" t="s">
        <v>47</v>
      </c>
      <c r="C20" s="40"/>
      <c r="D20" s="40"/>
      <c r="E20" s="41" t="str">
        <f t="shared" si="0"/>
        <v>-</v>
      </c>
      <c r="F20" s="40" t="str">
        <f t="shared" si="1"/>
        <v>-</v>
      </c>
      <c r="G20" s="40"/>
      <c r="H20" s="40"/>
      <c r="I20" s="40"/>
      <c r="J20" s="40"/>
      <c r="K20" s="40"/>
      <c r="L20" s="2"/>
    </row>
    <row r="21" spans="1:12">
      <c r="A21" s="2"/>
      <c r="B21" s="11" t="s">
        <v>48</v>
      </c>
      <c r="C21" s="40"/>
      <c r="D21" s="40"/>
      <c r="E21" s="41" t="str">
        <f t="shared" si="0"/>
        <v>-</v>
      </c>
      <c r="F21" s="40" t="str">
        <f t="shared" si="1"/>
        <v>-</v>
      </c>
      <c r="G21" s="40"/>
      <c r="H21" s="40"/>
      <c r="I21" s="40"/>
      <c r="J21" s="40"/>
      <c r="K21" s="40"/>
      <c r="L21" s="2"/>
    </row>
    <row r="22" spans="1:12">
      <c r="A22" s="2"/>
      <c r="B22" s="11" t="s">
        <v>49</v>
      </c>
      <c r="C22" s="40"/>
      <c r="D22" s="40"/>
      <c r="E22" s="41" t="str">
        <f t="shared" si="0"/>
        <v>-</v>
      </c>
      <c r="F22" s="40" t="str">
        <f t="shared" si="1"/>
        <v>-</v>
      </c>
      <c r="G22" s="40"/>
      <c r="H22" s="40"/>
      <c r="I22" s="40"/>
      <c r="J22" s="40"/>
      <c r="K22" s="40"/>
      <c r="L22" s="2"/>
    </row>
    <row r="23" spans="1:12">
      <c r="A23" s="2"/>
      <c r="B23" s="11" t="s">
        <v>50</v>
      </c>
      <c r="C23" s="40"/>
      <c r="D23" s="40"/>
      <c r="E23" s="41" t="str">
        <f t="shared" si="0"/>
        <v>-</v>
      </c>
      <c r="F23" s="40" t="str">
        <f t="shared" si="1"/>
        <v>-</v>
      </c>
      <c r="G23" s="40"/>
      <c r="H23" s="40"/>
      <c r="I23" s="40"/>
      <c r="J23" s="40"/>
      <c r="K23" s="40"/>
      <c r="L23" s="2"/>
    </row>
    <row r="24" spans="1:12">
      <c r="A24" s="2"/>
      <c r="B24" s="11" t="s">
        <v>51</v>
      </c>
      <c r="C24" s="40"/>
      <c r="D24" s="40"/>
      <c r="E24" s="41" t="str">
        <f t="shared" si="0"/>
        <v>-</v>
      </c>
      <c r="F24" s="40" t="str">
        <f t="shared" si="1"/>
        <v>-</v>
      </c>
      <c r="G24" s="40"/>
      <c r="H24" s="40"/>
      <c r="I24" s="40"/>
      <c r="J24" s="40"/>
      <c r="K24" s="40"/>
      <c r="L24" s="2"/>
    </row>
    <row r="25" spans="1:12">
      <c r="A25" s="2"/>
      <c r="B25" s="11" t="s">
        <v>52</v>
      </c>
      <c r="C25" s="40"/>
      <c r="D25" s="40"/>
      <c r="E25" s="41" t="str">
        <f t="shared" si="0"/>
        <v>-</v>
      </c>
      <c r="F25" s="40" t="str">
        <f t="shared" si="1"/>
        <v>-</v>
      </c>
      <c r="G25" s="40"/>
      <c r="H25" s="40"/>
      <c r="I25" s="40"/>
      <c r="J25" s="40"/>
      <c r="K25" s="40"/>
      <c r="L25" s="2"/>
    </row>
    <row r="26" spans="1:12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4" t="s">
        <v>20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8" t="s">
        <v>21</v>
      </c>
      <c r="C28" s="8" t="s">
        <v>22</v>
      </c>
      <c r="D28" s="8" t="s">
        <v>23</v>
      </c>
      <c r="E28" s="8" t="s">
        <v>24</v>
      </c>
      <c r="F28" s="8" t="s">
        <v>25</v>
      </c>
      <c r="G28" s="8" t="s">
        <v>26</v>
      </c>
      <c r="H28" s="8" t="s">
        <v>121</v>
      </c>
      <c r="I28" s="8" t="s">
        <v>123</v>
      </c>
      <c r="J28" s="8" t="s">
        <v>125</v>
      </c>
      <c r="K28" s="8" t="s">
        <v>127</v>
      </c>
      <c r="L28" s="2"/>
    </row>
    <row r="29" spans="1:12">
      <c r="A29" s="2"/>
      <c r="B29" s="11" t="s">
        <v>135</v>
      </c>
      <c r="C29" s="13">
        <f>C16</f>
        <v>645361</v>
      </c>
      <c r="D29" s="13">
        <f>D16</f>
        <v>1331</v>
      </c>
      <c r="E29" s="12">
        <f>IFERROR(D29/C29,"-")</f>
        <v>2.0624115804952579E-3</v>
      </c>
      <c r="F29" s="20">
        <f>IFERROR(G29/D29,"-")</f>
        <v>264.55371900826447</v>
      </c>
      <c r="G29" s="13">
        <f>G16</f>
        <v>352121</v>
      </c>
      <c r="H29" s="13">
        <f>H16</f>
        <v>7</v>
      </c>
      <c r="I29" s="5">
        <f>H29/D29</f>
        <v>5.2592036063110444E-3</v>
      </c>
      <c r="J29" s="13">
        <f>J16</f>
        <v>242180</v>
      </c>
      <c r="K29" s="25">
        <f t="shared" ref="K29" si="3">J29/G29</f>
        <v>0.68777494100039471</v>
      </c>
      <c r="L29" s="2"/>
    </row>
    <row r="30" spans="1:12">
      <c r="A30" s="2"/>
      <c r="B30" s="9" t="s">
        <v>19</v>
      </c>
      <c r="C30" s="17">
        <f>IFERROR((C29-C31)/C31,"-")</f>
        <v>-0.14293322071533676</v>
      </c>
      <c r="D30" s="17">
        <f t="shared" ref="D30:G30" si="4">IFERROR((D29-D31)/D31,"-")</f>
        <v>-0.20394736842105263</v>
      </c>
      <c r="E30" s="17">
        <f>IFERROR((E29-E31)/E31,"-")</f>
        <v>-7.1189490924663104E-2</v>
      </c>
      <c r="F30" s="17">
        <f t="shared" si="4"/>
        <v>0.10409283900102138</v>
      </c>
      <c r="G30" s="17">
        <f t="shared" si="4"/>
        <v>-0.1210839900057659</v>
      </c>
      <c r="H30" s="17" t="str">
        <f t="shared" ref="H30:K30" si="5">IFERROR((H29-H31)/H31,"-")</f>
        <v>-</v>
      </c>
      <c r="I30" s="17" t="str">
        <f t="shared" si="5"/>
        <v>-</v>
      </c>
      <c r="J30" s="17" t="str">
        <f t="shared" si="5"/>
        <v>-</v>
      </c>
      <c r="K30" s="17" t="str">
        <f t="shared" si="5"/>
        <v>-</v>
      </c>
      <c r="L30" s="2"/>
    </row>
    <row r="31" spans="1:12">
      <c r="A31" s="2"/>
      <c r="B31" s="11" t="s">
        <v>138</v>
      </c>
      <c r="C31" s="13">
        <f>C15</f>
        <v>752988</v>
      </c>
      <c r="D31" s="13">
        <f>D15</f>
        <v>1672</v>
      </c>
      <c r="E31" s="12">
        <f>IFERROR(D31/C31,"-")</f>
        <v>2.2204869134700685E-3</v>
      </c>
      <c r="F31" s="13">
        <f>IFERROR(G31/D31,"-")</f>
        <v>239.61184210526315</v>
      </c>
      <c r="G31" s="13">
        <f>G15</f>
        <v>400631</v>
      </c>
      <c r="H31" s="13">
        <v>0</v>
      </c>
      <c r="I31" s="5">
        <v>0</v>
      </c>
      <c r="J31" s="13">
        <v>0</v>
      </c>
      <c r="K31" s="25">
        <v>0</v>
      </c>
      <c r="L31" s="2"/>
    </row>
    <row r="32" spans="1:12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4" t="s">
        <v>10</v>
      </c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8" t="s">
        <v>11</v>
      </c>
      <c r="C34" s="8" t="s">
        <v>3</v>
      </c>
      <c r="D34" s="8" t="s">
        <v>4</v>
      </c>
      <c r="E34" s="8" t="s">
        <v>7</v>
      </c>
      <c r="F34" s="8" t="s">
        <v>5</v>
      </c>
      <c r="G34" s="8" t="s">
        <v>6</v>
      </c>
      <c r="H34" s="8" t="s">
        <v>121</v>
      </c>
      <c r="I34" s="8" t="s">
        <v>123</v>
      </c>
      <c r="J34" s="8" t="s">
        <v>125</v>
      </c>
      <c r="K34" s="8" t="s">
        <v>127</v>
      </c>
      <c r="L34" s="2"/>
    </row>
    <row r="35" spans="1:12">
      <c r="A35" s="2"/>
      <c r="B35" s="11">
        <v>44621</v>
      </c>
      <c r="C35" s="13">
        <v>33225</v>
      </c>
      <c r="D35" s="13">
        <v>76</v>
      </c>
      <c r="E35" s="5">
        <f>IFERROR(D35/C35,"-")</f>
        <v>2.2874341610233258E-3</v>
      </c>
      <c r="F35" s="13">
        <f>IFERROR(G35/D35,"-")</f>
        <v>237.94736842105263</v>
      </c>
      <c r="G35" s="13">
        <v>18084</v>
      </c>
      <c r="H35" s="13">
        <v>0</v>
      </c>
      <c r="I35" s="5">
        <f>H35/D35</f>
        <v>0</v>
      </c>
      <c r="J35" s="13">
        <v>0</v>
      </c>
      <c r="K35" s="25">
        <f t="shared" ref="K35:K57" si="6">J35/G35</f>
        <v>0</v>
      </c>
      <c r="L35" s="2"/>
    </row>
    <row r="36" spans="1:12">
      <c r="A36" s="2"/>
      <c r="B36" s="11">
        <v>44622</v>
      </c>
      <c r="C36" s="13">
        <v>35092</v>
      </c>
      <c r="D36" s="13">
        <v>75</v>
      </c>
      <c r="E36" s="5">
        <f t="shared" ref="E36:E57" si="7">IFERROR(D36/C36,"-")</f>
        <v>2.1372392568106691E-3</v>
      </c>
      <c r="F36" s="13">
        <f t="shared" ref="F36:F57" si="8">IFERROR(G36/D36,"-")</f>
        <v>244.93333333333334</v>
      </c>
      <c r="G36" s="13">
        <v>18370</v>
      </c>
      <c r="H36" s="13">
        <v>0</v>
      </c>
      <c r="I36" s="5">
        <f t="shared" ref="I36:I57" si="9">H36/D36</f>
        <v>0</v>
      </c>
      <c r="J36" s="13">
        <v>0</v>
      </c>
      <c r="K36" s="25">
        <f t="shared" si="6"/>
        <v>0</v>
      </c>
      <c r="L36" s="2"/>
    </row>
    <row r="37" spans="1:12">
      <c r="A37" s="2"/>
      <c r="B37" s="11">
        <v>44623</v>
      </c>
      <c r="C37" s="13">
        <v>41452</v>
      </c>
      <c r="D37" s="13">
        <v>77</v>
      </c>
      <c r="E37" s="5">
        <f t="shared" si="7"/>
        <v>1.8575702016790504E-3</v>
      </c>
      <c r="F37" s="13">
        <f t="shared" si="8"/>
        <v>223</v>
      </c>
      <c r="G37" s="13">
        <v>17171</v>
      </c>
      <c r="H37" s="13">
        <v>0</v>
      </c>
      <c r="I37" s="5">
        <f t="shared" si="9"/>
        <v>0</v>
      </c>
      <c r="J37" s="13">
        <v>0</v>
      </c>
      <c r="K37" s="25">
        <f t="shared" si="6"/>
        <v>0</v>
      </c>
      <c r="L37" s="2"/>
    </row>
    <row r="38" spans="1:12">
      <c r="A38" s="2"/>
      <c r="B38" s="11">
        <v>44624</v>
      </c>
      <c r="C38" s="13">
        <v>6958</v>
      </c>
      <c r="D38" s="13">
        <v>12</v>
      </c>
      <c r="E38" s="5">
        <f t="shared" si="7"/>
        <v>1.7246335153779822E-3</v>
      </c>
      <c r="F38" s="13">
        <f t="shared" si="8"/>
        <v>254.83333333333334</v>
      </c>
      <c r="G38" s="13">
        <v>3058</v>
      </c>
      <c r="H38" s="13">
        <v>0</v>
      </c>
      <c r="I38" s="5">
        <f t="shared" si="9"/>
        <v>0</v>
      </c>
      <c r="J38" s="13">
        <v>0</v>
      </c>
      <c r="K38" s="25">
        <f t="shared" si="6"/>
        <v>0</v>
      </c>
      <c r="L38" s="2"/>
    </row>
    <row r="39" spans="1:12">
      <c r="A39" s="2"/>
      <c r="B39" s="11">
        <v>44625</v>
      </c>
      <c r="C39" s="37"/>
      <c r="D39" s="37"/>
      <c r="E39" s="38"/>
      <c r="F39" s="37"/>
      <c r="G39" s="37"/>
      <c r="H39" s="37"/>
      <c r="I39" s="38"/>
      <c r="J39" s="37"/>
      <c r="K39" s="39"/>
      <c r="L39" s="2"/>
    </row>
    <row r="40" spans="1:12">
      <c r="A40" s="2"/>
      <c r="B40" s="11">
        <v>44626</v>
      </c>
      <c r="C40" s="37"/>
      <c r="D40" s="37"/>
      <c r="E40" s="38"/>
      <c r="F40" s="37"/>
      <c r="G40" s="37"/>
      <c r="H40" s="37"/>
      <c r="I40" s="38"/>
      <c r="J40" s="37"/>
      <c r="K40" s="39"/>
      <c r="L40" s="2"/>
    </row>
    <row r="41" spans="1:12">
      <c r="A41" s="2"/>
      <c r="B41" s="11">
        <v>44627</v>
      </c>
      <c r="C41" s="13">
        <v>34506</v>
      </c>
      <c r="D41" s="13">
        <v>61</v>
      </c>
      <c r="E41" s="5">
        <f t="shared" si="7"/>
        <v>1.7678084970729729E-3</v>
      </c>
      <c r="F41" s="13">
        <f t="shared" si="8"/>
        <v>275.90163934426232</v>
      </c>
      <c r="G41" s="13">
        <v>16830</v>
      </c>
      <c r="H41" s="13">
        <v>0</v>
      </c>
      <c r="I41" s="5">
        <f t="shared" si="9"/>
        <v>0</v>
      </c>
      <c r="J41" s="13">
        <v>0</v>
      </c>
      <c r="K41" s="25">
        <f t="shared" si="6"/>
        <v>0</v>
      </c>
      <c r="L41" s="2"/>
    </row>
    <row r="42" spans="1:12">
      <c r="A42" s="2"/>
      <c r="B42" s="11">
        <v>44628</v>
      </c>
      <c r="C42" s="13">
        <v>26246</v>
      </c>
      <c r="D42" s="13">
        <v>70</v>
      </c>
      <c r="E42" s="5">
        <f t="shared" si="7"/>
        <v>2.6670730778023317E-3</v>
      </c>
      <c r="F42" s="13">
        <f t="shared" si="8"/>
        <v>264.15714285714284</v>
      </c>
      <c r="G42" s="13">
        <v>18491</v>
      </c>
      <c r="H42" s="13">
        <v>1</v>
      </c>
      <c r="I42" s="5">
        <f t="shared" si="9"/>
        <v>1.4285714285714285E-2</v>
      </c>
      <c r="J42" s="13">
        <v>47230</v>
      </c>
      <c r="K42" s="25">
        <f t="shared" si="6"/>
        <v>2.5542155643285924</v>
      </c>
      <c r="L42" s="2"/>
    </row>
    <row r="43" spans="1:12">
      <c r="A43" s="2"/>
      <c r="B43" s="11">
        <v>44629</v>
      </c>
      <c r="C43" s="13">
        <v>37550</v>
      </c>
      <c r="D43" s="13">
        <v>73</v>
      </c>
      <c r="E43" s="5">
        <f t="shared" si="7"/>
        <v>1.9440745672436751E-3</v>
      </c>
      <c r="F43" s="13">
        <f t="shared" si="8"/>
        <v>248.93150684931507</v>
      </c>
      <c r="G43" s="13">
        <v>18172</v>
      </c>
      <c r="H43" s="13">
        <v>0</v>
      </c>
      <c r="I43" s="5">
        <f t="shared" si="9"/>
        <v>0</v>
      </c>
      <c r="J43" s="13">
        <v>0</v>
      </c>
      <c r="K43" s="25">
        <f t="shared" si="6"/>
        <v>0</v>
      </c>
      <c r="L43" s="2"/>
    </row>
    <row r="44" spans="1:12">
      <c r="A44" s="2"/>
      <c r="B44" s="11">
        <v>44630</v>
      </c>
      <c r="C44" s="13">
        <v>44181</v>
      </c>
      <c r="D44" s="13">
        <v>79</v>
      </c>
      <c r="E44" s="5">
        <f t="shared" si="7"/>
        <v>1.7880989565650393E-3</v>
      </c>
      <c r="F44" s="13">
        <f t="shared" si="8"/>
        <v>234.20253164556962</v>
      </c>
      <c r="G44" s="13">
        <v>18502</v>
      </c>
      <c r="H44" s="13">
        <v>0</v>
      </c>
      <c r="I44" s="5">
        <f t="shared" si="9"/>
        <v>0</v>
      </c>
      <c r="J44" s="13">
        <v>0</v>
      </c>
      <c r="K44" s="25">
        <f t="shared" si="6"/>
        <v>0</v>
      </c>
      <c r="L44" s="2"/>
    </row>
    <row r="45" spans="1:12">
      <c r="A45" s="2"/>
      <c r="B45" s="11">
        <v>44631</v>
      </c>
      <c r="C45" s="13">
        <v>30909</v>
      </c>
      <c r="D45" s="13">
        <v>66</v>
      </c>
      <c r="E45" s="5">
        <f t="shared" si="7"/>
        <v>2.1353003979423467E-3</v>
      </c>
      <c r="F45" s="13">
        <f t="shared" si="8"/>
        <v>253.83333333333334</v>
      </c>
      <c r="G45" s="13">
        <v>16753</v>
      </c>
      <c r="H45" s="13">
        <v>0</v>
      </c>
      <c r="I45" s="5">
        <f t="shared" si="9"/>
        <v>0</v>
      </c>
      <c r="J45" s="13">
        <v>0</v>
      </c>
      <c r="K45" s="25">
        <f t="shared" si="6"/>
        <v>0</v>
      </c>
      <c r="L45" s="2"/>
    </row>
    <row r="46" spans="1:12">
      <c r="A46" s="2"/>
      <c r="B46" s="11">
        <v>44632</v>
      </c>
      <c r="C46" s="13">
        <v>29066</v>
      </c>
      <c r="D46" s="13">
        <v>72</v>
      </c>
      <c r="E46" s="5">
        <f t="shared" si="7"/>
        <v>2.4771210348861214E-3</v>
      </c>
      <c r="F46" s="13">
        <f t="shared" si="8"/>
        <v>263.38888888888891</v>
      </c>
      <c r="G46" s="13">
        <v>18964</v>
      </c>
      <c r="H46" s="13">
        <v>0</v>
      </c>
      <c r="I46" s="5">
        <f t="shared" si="9"/>
        <v>0</v>
      </c>
      <c r="J46" s="13">
        <v>0</v>
      </c>
      <c r="K46" s="25">
        <f t="shared" si="6"/>
        <v>0</v>
      </c>
      <c r="L46" s="2"/>
    </row>
    <row r="47" spans="1:12">
      <c r="A47" s="2"/>
      <c r="B47" s="11">
        <v>44633</v>
      </c>
      <c r="C47" s="13">
        <v>30633</v>
      </c>
      <c r="D47" s="13">
        <v>65</v>
      </c>
      <c r="E47" s="5">
        <f t="shared" si="7"/>
        <v>2.1218946887343712E-3</v>
      </c>
      <c r="F47" s="13">
        <f t="shared" si="8"/>
        <v>268.90769230769229</v>
      </c>
      <c r="G47" s="13">
        <v>17479</v>
      </c>
      <c r="H47" s="13">
        <v>1</v>
      </c>
      <c r="I47" s="5">
        <f t="shared" si="9"/>
        <v>1.5384615384615385E-2</v>
      </c>
      <c r="J47" s="13">
        <v>39450</v>
      </c>
      <c r="K47" s="25">
        <f t="shared" si="6"/>
        <v>2.2569941072143713</v>
      </c>
      <c r="L47" s="2"/>
    </row>
    <row r="48" spans="1:12">
      <c r="A48" s="2"/>
      <c r="B48" s="11">
        <v>44634</v>
      </c>
      <c r="C48" s="13">
        <v>28212</v>
      </c>
      <c r="D48" s="13">
        <v>66</v>
      </c>
      <c r="E48" s="5">
        <f t="shared" si="7"/>
        <v>2.3394300297745639E-3</v>
      </c>
      <c r="F48" s="13">
        <f t="shared" si="8"/>
        <v>279</v>
      </c>
      <c r="G48" s="13">
        <v>18414</v>
      </c>
      <c r="H48" s="13">
        <v>1</v>
      </c>
      <c r="I48" s="5">
        <f t="shared" si="9"/>
        <v>1.5151515151515152E-2</v>
      </c>
      <c r="J48" s="13">
        <v>32200</v>
      </c>
      <c r="K48" s="25">
        <f t="shared" si="6"/>
        <v>1.7486694906049745</v>
      </c>
      <c r="L48" s="2"/>
    </row>
    <row r="49" spans="1:12">
      <c r="A49" s="2"/>
      <c r="B49" s="11">
        <v>44635</v>
      </c>
      <c r="C49" s="13">
        <v>32919</v>
      </c>
      <c r="D49" s="13">
        <v>62</v>
      </c>
      <c r="E49" s="5">
        <f t="shared" si="7"/>
        <v>1.8834107961967254E-3</v>
      </c>
      <c r="F49" s="13">
        <f t="shared" si="8"/>
        <v>288.83870967741933</v>
      </c>
      <c r="G49" s="13">
        <v>17908</v>
      </c>
      <c r="H49" s="13">
        <v>0</v>
      </c>
      <c r="I49" s="5">
        <f t="shared" si="9"/>
        <v>0</v>
      </c>
      <c r="J49" s="13">
        <v>0</v>
      </c>
      <c r="K49" s="25">
        <f t="shared" si="6"/>
        <v>0</v>
      </c>
      <c r="L49" s="2"/>
    </row>
    <row r="50" spans="1:12">
      <c r="A50" s="2"/>
      <c r="B50" s="11">
        <v>44636</v>
      </c>
      <c r="C50" s="13">
        <v>32226</v>
      </c>
      <c r="D50" s="13">
        <v>69</v>
      </c>
      <c r="E50" s="5">
        <f t="shared" si="7"/>
        <v>2.1411282815118229E-3</v>
      </c>
      <c r="F50" s="13">
        <f t="shared" si="8"/>
        <v>261.92753623188406</v>
      </c>
      <c r="G50" s="13">
        <v>18073</v>
      </c>
      <c r="H50" s="13">
        <v>0</v>
      </c>
      <c r="I50" s="5">
        <f t="shared" si="9"/>
        <v>0</v>
      </c>
      <c r="J50" s="13">
        <v>0</v>
      </c>
      <c r="K50" s="25">
        <f t="shared" si="6"/>
        <v>0</v>
      </c>
      <c r="L50" s="2"/>
    </row>
    <row r="51" spans="1:12">
      <c r="A51" s="2"/>
      <c r="B51" s="11">
        <v>44637</v>
      </c>
      <c r="C51" s="13">
        <v>26957</v>
      </c>
      <c r="D51" s="13">
        <v>57</v>
      </c>
      <c r="E51" s="5">
        <f t="shared" si="7"/>
        <v>2.114478614089105E-3</v>
      </c>
      <c r="F51" s="13">
        <f t="shared" si="8"/>
        <v>297.96491228070175</v>
      </c>
      <c r="G51" s="13">
        <v>16984</v>
      </c>
      <c r="H51" s="13">
        <v>1</v>
      </c>
      <c r="I51" s="5">
        <f t="shared" si="9"/>
        <v>1.7543859649122806E-2</v>
      </c>
      <c r="J51" s="13">
        <v>34200</v>
      </c>
      <c r="K51" s="25">
        <f t="shared" si="6"/>
        <v>2.0136599152143195</v>
      </c>
      <c r="L51" s="2"/>
    </row>
    <row r="52" spans="1:12">
      <c r="A52" s="2"/>
      <c r="B52" s="11">
        <v>44638</v>
      </c>
      <c r="C52" s="13">
        <v>35111</v>
      </c>
      <c r="D52" s="13">
        <v>63</v>
      </c>
      <c r="E52" s="5">
        <f t="shared" si="7"/>
        <v>1.7943094756628977E-3</v>
      </c>
      <c r="F52" s="13">
        <f t="shared" si="8"/>
        <v>270.46031746031747</v>
      </c>
      <c r="G52" s="13">
        <v>17039</v>
      </c>
      <c r="H52" s="13">
        <v>3</v>
      </c>
      <c r="I52" s="5">
        <f t="shared" si="9"/>
        <v>4.7619047619047616E-2</v>
      </c>
      <c r="J52" s="13">
        <v>89100</v>
      </c>
      <c r="K52" s="25">
        <f t="shared" si="6"/>
        <v>5.2291801162040024</v>
      </c>
      <c r="L52" s="2"/>
    </row>
    <row r="53" spans="1:12">
      <c r="A53" s="2"/>
      <c r="B53" s="11">
        <v>44639</v>
      </c>
      <c r="C53" s="13">
        <v>25179</v>
      </c>
      <c r="D53" s="13">
        <v>65</v>
      </c>
      <c r="E53" s="5">
        <f t="shared" si="7"/>
        <v>2.5815163429842329E-3</v>
      </c>
      <c r="F53" s="13">
        <f t="shared" si="8"/>
        <v>288.53846153846155</v>
      </c>
      <c r="G53" s="13">
        <v>18755</v>
      </c>
      <c r="H53" s="13">
        <v>0</v>
      </c>
      <c r="I53" s="5">
        <f t="shared" si="9"/>
        <v>0</v>
      </c>
      <c r="J53" s="13">
        <v>0</v>
      </c>
      <c r="K53" s="25">
        <f t="shared" si="6"/>
        <v>0</v>
      </c>
      <c r="L53" s="2"/>
    </row>
    <row r="54" spans="1:12">
      <c r="A54" s="2"/>
      <c r="B54" s="11">
        <v>44640</v>
      </c>
      <c r="C54" s="13">
        <v>28120</v>
      </c>
      <c r="D54" s="13">
        <v>59</v>
      </c>
      <c r="E54" s="5">
        <f t="shared" si="7"/>
        <v>2.0981507823613086E-3</v>
      </c>
      <c r="F54" s="13">
        <f t="shared" si="8"/>
        <v>294.94915254237287</v>
      </c>
      <c r="G54" s="13">
        <v>17402</v>
      </c>
      <c r="H54" s="13">
        <v>0</v>
      </c>
      <c r="I54" s="5">
        <f t="shared" si="9"/>
        <v>0</v>
      </c>
      <c r="J54" s="13">
        <v>0</v>
      </c>
      <c r="K54" s="25">
        <f t="shared" si="6"/>
        <v>0</v>
      </c>
      <c r="L54" s="2"/>
    </row>
    <row r="55" spans="1:12">
      <c r="A55" s="2"/>
      <c r="B55" s="11">
        <v>44641</v>
      </c>
      <c r="C55" s="13">
        <v>29705</v>
      </c>
      <c r="D55" s="13">
        <v>63</v>
      </c>
      <c r="E55" s="5">
        <f t="shared" si="7"/>
        <v>2.1208550749032148E-3</v>
      </c>
      <c r="F55" s="13">
        <f t="shared" si="8"/>
        <v>274.30158730158729</v>
      </c>
      <c r="G55" s="13">
        <v>17281</v>
      </c>
      <c r="H55" s="13">
        <v>0</v>
      </c>
      <c r="I55" s="5">
        <f t="shared" si="9"/>
        <v>0</v>
      </c>
      <c r="J55" s="13">
        <v>0</v>
      </c>
      <c r="K55" s="25">
        <f t="shared" si="6"/>
        <v>0</v>
      </c>
      <c r="L55" s="2"/>
    </row>
    <row r="56" spans="1:12">
      <c r="A56" s="2"/>
      <c r="B56" s="11">
        <v>44642</v>
      </c>
      <c r="C56" s="13">
        <v>37369</v>
      </c>
      <c r="D56" s="13">
        <v>63</v>
      </c>
      <c r="E56" s="5">
        <f t="shared" si="7"/>
        <v>1.6858893735449169E-3</v>
      </c>
      <c r="F56" s="13">
        <f t="shared" si="8"/>
        <v>285.30158730158729</v>
      </c>
      <c r="G56" s="13">
        <v>17974</v>
      </c>
      <c r="H56" s="13">
        <v>0</v>
      </c>
      <c r="I56" s="5">
        <f t="shared" si="9"/>
        <v>0</v>
      </c>
      <c r="J56" s="13">
        <v>0</v>
      </c>
      <c r="K56" s="25">
        <f t="shared" si="6"/>
        <v>0</v>
      </c>
      <c r="L56" s="2"/>
    </row>
    <row r="57" spans="1:12">
      <c r="A57" s="2"/>
      <c r="B57" s="11">
        <v>44643</v>
      </c>
      <c r="C57" s="13">
        <v>19745</v>
      </c>
      <c r="D57" s="13">
        <v>38</v>
      </c>
      <c r="E57" s="5">
        <f t="shared" si="7"/>
        <v>1.9245378576854899E-3</v>
      </c>
      <c r="F57" s="13">
        <f t="shared" si="8"/>
        <v>274.13157894736844</v>
      </c>
      <c r="G57" s="13">
        <v>10417</v>
      </c>
      <c r="H57" s="13">
        <v>0</v>
      </c>
      <c r="I57" s="5">
        <f t="shared" si="9"/>
        <v>0</v>
      </c>
      <c r="J57" s="13">
        <v>0</v>
      </c>
      <c r="K57" s="25">
        <f t="shared" si="6"/>
        <v>0</v>
      </c>
      <c r="L57" s="2"/>
    </row>
    <row r="58" spans="1:12">
      <c r="A58" s="2"/>
      <c r="B58" s="42"/>
      <c r="C58" s="40"/>
      <c r="D58" s="40"/>
      <c r="E58" s="43"/>
      <c r="F58" s="40"/>
      <c r="G58" s="40"/>
      <c r="H58" s="40"/>
      <c r="I58" s="43"/>
      <c r="J58" s="40"/>
      <c r="K58" s="44"/>
      <c r="L58" s="2"/>
    </row>
    <row r="59" spans="1:12">
      <c r="A59" s="2"/>
      <c r="B59" s="42"/>
      <c r="C59" s="40"/>
      <c r="D59" s="40"/>
      <c r="E59" s="43"/>
      <c r="F59" s="40"/>
      <c r="G59" s="40"/>
      <c r="H59" s="40"/>
      <c r="I59" s="43"/>
      <c r="J59" s="40"/>
      <c r="K59" s="44"/>
      <c r="L59" s="2"/>
    </row>
    <row r="60" spans="1:12">
      <c r="A60" s="2"/>
      <c r="B60" s="42"/>
      <c r="C60" s="40"/>
      <c r="D60" s="40"/>
      <c r="E60" s="43"/>
      <c r="F60" s="40"/>
      <c r="G60" s="40"/>
      <c r="H60" s="40"/>
      <c r="I60" s="43"/>
      <c r="J60" s="40"/>
      <c r="K60" s="44"/>
      <c r="L60" s="2"/>
    </row>
    <row r="61" spans="1:12">
      <c r="A61" s="2"/>
      <c r="B61" s="42"/>
      <c r="C61" s="40"/>
      <c r="D61" s="40"/>
      <c r="E61" s="43"/>
      <c r="F61" s="40"/>
      <c r="G61" s="40"/>
      <c r="H61" s="40"/>
      <c r="I61" s="43"/>
      <c r="J61" s="40"/>
      <c r="K61" s="44"/>
      <c r="L61" s="2"/>
    </row>
    <row r="62" spans="1:12">
      <c r="A62" s="2"/>
      <c r="B62" s="42"/>
      <c r="C62" s="40"/>
      <c r="D62" s="40"/>
      <c r="E62" s="43"/>
      <c r="F62" s="40"/>
      <c r="G62" s="40"/>
      <c r="H62" s="40"/>
      <c r="I62" s="43"/>
      <c r="J62" s="40"/>
      <c r="K62" s="44"/>
      <c r="L62" s="2"/>
    </row>
    <row r="63" spans="1:12">
      <c r="A63" s="2"/>
      <c r="B63" s="42"/>
      <c r="C63" s="40"/>
      <c r="D63" s="40"/>
      <c r="E63" s="43"/>
      <c r="F63" s="40"/>
      <c r="G63" s="40"/>
      <c r="H63" s="40"/>
      <c r="I63" s="43"/>
      <c r="J63" s="40"/>
      <c r="K63" s="44"/>
      <c r="L63" s="2"/>
    </row>
    <row r="64" spans="1:12">
      <c r="A64" s="2"/>
      <c r="B64" s="42"/>
      <c r="C64" s="40"/>
      <c r="D64" s="40"/>
      <c r="E64" s="43"/>
      <c r="F64" s="40"/>
      <c r="G64" s="40"/>
      <c r="H64" s="40"/>
      <c r="I64" s="43"/>
      <c r="J64" s="40"/>
      <c r="K64" s="44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</sheetData>
  <mergeCells count="2">
    <mergeCell ref="A1:L3"/>
    <mergeCell ref="A4:L4"/>
  </mergeCells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sqref="A1:H3"/>
    </sheetView>
  </sheetViews>
  <sheetFormatPr defaultRowHeight="16.5"/>
  <cols>
    <col min="1" max="1" width="5.625" style="1" customWidth="1"/>
    <col min="2" max="2" width="24.25" style="1" customWidth="1"/>
    <col min="3" max="7" width="12.625" style="1" customWidth="1"/>
    <col min="8" max="8" width="5.625" style="1" customWidth="1"/>
    <col min="9" max="9" width="10.375" style="1" bestFit="1" customWidth="1"/>
    <col min="10" max="16384" width="9" style="1"/>
  </cols>
  <sheetData>
    <row r="1" spans="1:8" ht="15" customHeight="1">
      <c r="A1" s="51" t="s">
        <v>46</v>
      </c>
      <c r="B1" s="51"/>
      <c r="C1" s="51"/>
      <c r="D1" s="51"/>
      <c r="E1" s="51"/>
      <c r="F1" s="51"/>
      <c r="G1" s="51"/>
      <c r="H1" s="51"/>
    </row>
    <row r="2" spans="1:8" ht="15" customHeight="1">
      <c r="A2" s="51"/>
      <c r="B2" s="51"/>
      <c r="C2" s="51"/>
      <c r="D2" s="51"/>
      <c r="E2" s="51"/>
      <c r="F2" s="51"/>
      <c r="G2" s="51"/>
      <c r="H2" s="51"/>
    </row>
    <row r="3" spans="1:8" ht="15" customHeight="1">
      <c r="A3" s="51"/>
      <c r="B3" s="51"/>
      <c r="C3" s="51"/>
      <c r="D3" s="51"/>
      <c r="E3" s="51"/>
      <c r="F3" s="51"/>
      <c r="G3" s="51"/>
      <c r="H3" s="51"/>
    </row>
    <row r="4" spans="1:8" ht="20.100000000000001" customHeight="1">
      <c r="A4" s="52" t="s">
        <v>45</v>
      </c>
      <c r="B4" s="52"/>
      <c r="C4" s="52"/>
      <c r="D4" s="52"/>
      <c r="E4" s="52"/>
      <c r="F4" s="52"/>
      <c r="G4" s="52"/>
      <c r="H4" s="52"/>
    </row>
    <row r="5" spans="1:8" ht="23.25" customHeight="1">
      <c r="A5" s="3"/>
      <c r="B5" s="15" t="s">
        <v>18</v>
      </c>
      <c r="C5" s="3"/>
      <c r="D5" s="3"/>
      <c r="E5" s="3"/>
      <c r="F5" s="3"/>
      <c r="G5" s="3"/>
      <c r="H5" s="3"/>
    </row>
    <row r="6" spans="1:8">
      <c r="A6" s="2"/>
      <c r="B6" s="19" t="s">
        <v>29</v>
      </c>
      <c r="C6" s="8" t="s">
        <v>0</v>
      </c>
      <c r="D6" s="8" t="s">
        <v>1</v>
      </c>
      <c r="E6" s="8" t="s">
        <v>15</v>
      </c>
      <c r="F6" s="8" t="s">
        <v>16</v>
      </c>
      <c r="G6" s="8" t="s">
        <v>6</v>
      </c>
      <c r="H6" s="2"/>
    </row>
    <row r="7" spans="1:8">
      <c r="A7" s="2"/>
      <c r="B7" s="18" t="s">
        <v>42</v>
      </c>
      <c r="C7" s="13">
        <v>1</v>
      </c>
      <c r="D7" s="13">
        <v>1</v>
      </c>
      <c r="E7" s="16">
        <v>100</v>
      </c>
      <c r="F7" s="13">
        <v>1045</v>
      </c>
      <c r="G7" s="13">
        <v>1045</v>
      </c>
      <c r="H7" s="2"/>
    </row>
    <row r="8" spans="1:8">
      <c r="A8" s="2"/>
      <c r="B8" s="18" t="s">
        <v>37</v>
      </c>
      <c r="C8" s="13">
        <v>1</v>
      </c>
      <c r="D8" s="13">
        <v>1</v>
      </c>
      <c r="E8" s="16">
        <v>100</v>
      </c>
      <c r="F8" s="13">
        <v>979</v>
      </c>
      <c r="G8" s="13">
        <v>979</v>
      </c>
      <c r="H8" s="2"/>
    </row>
    <row r="9" spans="1:8">
      <c r="A9" s="2"/>
      <c r="B9" s="18" t="s">
        <v>43</v>
      </c>
      <c r="C9" s="13">
        <v>7</v>
      </c>
      <c r="D9" s="13">
        <v>2</v>
      </c>
      <c r="E9" s="16">
        <v>28.57</v>
      </c>
      <c r="F9" s="13">
        <v>286</v>
      </c>
      <c r="G9" s="13">
        <v>572</v>
      </c>
      <c r="H9" s="2"/>
    </row>
    <row r="10" spans="1:8">
      <c r="A10" s="2"/>
      <c r="B10" s="18" t="s">
        <v>44</v>
      </c>
      <c r="C10" s="13">
        <v>2</v>
      </c>
      <c r="D10" s="13">
        <v>1</v>
      </c>
      <c r="E10" s="16">
        <v>50</v>
      </c>
      <c r="F10" s="13">
        <v>77</v>
      </c>
      <c r="G10" s="13">
        <v>77</v>
      </c>
      <c r="H10" s="2"/>
    </row>
    <row r="11" spans="1:8">
      <c r="A11" s="2"/>
      <c r="B11" s="18"/>
      <c r="C11" s="13"/>
      <c r="D11" s="13"/>
      <c r="E11" s="16"/>
      <c r="F11" s="13"/>
      <c r="G11" s="13"/>
      <c r="H11" s="2"/>
    </row>
    <row r="12" spans="1:8">
      <c r="A12" s="2"/>
      <c r="B12" s="18"/>
      <c r="C12" s="13"/>
      <c r="D12" s="13"/>
      <c r="E12" s="16"/>
      <c r="F12" s="13"/>
      <c r="G12" s="13"/>
      <c r="H12" s="2"/>
    </row>
    <row r="13" spans="1:8">
      <c r="A13" s="2"/>
      <c r="B13" s="18"/>
      <c r="C13" s="13"/>
      <c r="D13" s="13"/>
      <c r="E13" s="16"/>
      <c r="F13" s="13"/>
      <c r="G13" s="13"/>
      <c r="H13" s="2"/>
    </row>
    <row r="14" spans="1:8">
      <c r="A14" s="2"/>
      <c r="B14" s="18"/>
      <c r="C14" s="13"/>
      <c r="D14" s="13"/>
      <c r="E14" s="16"/>
      <c r="F14" s="13"/>
      <c r="G14" s="13"/>
      <c r="H14" s="2"/>
    </row>
    <row r="15" spans="1:8">
      <c r="A15" s="2"/>
      <c r="B15" s="18"/>
      <c r="C15" s="13"/>
      <c r="D15" s="13"/>
      <c r="E15" s="16"/>
      <c r="F15" s="13"/>
      <c r="G15" s="13"/>
      <c r="H15" s="2"/>
    </row>
    <row r="16" spans="1:8">
      <c r="A16" s="2"/>
      <c r="B16" s="18"/>
      <c r="C16" s="13"/>
      <c r="D16" s="13"/>
      <c r="E16" s="16"/>
      <c r="F16" s="13"/>
      <c r="G16" s="13"/>
      <c r="H16" s="2"/>
    </row>
    <row r="17" spans="1:8">
      <c r="A17" s="2"/>
      <c r="B17" s="18"/>
      <c r="C17" s="13"/>
      <c r="D17" s="13"/>
      <c r="E17" s="16"/>
      <c r="F17" s="13"/>
      <c r="G17" s="13"/>
      <c r="H17" s="2"/>
    </row>
    <row r="18" spans="1:8">
      <c r="A18" s="2"/>
      <c r="B18" s="18"/>
      <c r="C18" s="13"/>
      <c r="D18" s="13"/>
      <c r="E18" s="16"/>
      <c r="F18" s="13"/>
      <c r="G18" s="13"/>
      <c r="H18" s="2"/>
    </row>
    <row r="19" spans="1:8">
      <c r="A19" s="2"/>
      <c r="B19" s="18"/>
      <c r="C19" s="13"/>
      <c r="D19" s="13"/>
      <c r="E19" s="16"/>
      <c r="F19" s="13"/>
      <c r="G19" s="13"/>
      <c r="H19" s="2"/>
    </row>
    <row r="20" spans="1:8">
      <c r="A20" s="2"/>
      <c r="B20" s="18"/>
      <c r="C20" s="13"/>
      <c r="D20" s="13"/>
      <c r="E20" s="16"/>
      <c r="F20" s="13"/>
      <c r="G20" s="13"/>
      <c r="H20" s="2"/>
    </row>
    <row r="21" spans="1:8">
      <c r="A21" s="2"/>
      <c r="B21" s="18"/>
      <c r="C21" s="13"/>
      <c r="D21" s="13"/>
      <c r="E21" s="16"/>
      <c r="F21" s="13"/>
      <c r="G21" s="13"/>
      <c r="H21" s="2"/>
    </row>
    <row r="22" spans="1:8">
      <c r="A22" s="2"/>
      <c r="B22" s="18"/>
      <c r="C22" s="13"/>
      <c r="D22" s="13"/>
      <c r="E22" s="16"/>
      <c r="F22" s="13"/>
      <c r="G22" s="13"/>
      <c r="H22" s="2"/>
    </row>
    <row r="23" spans="1:8">
      <c r="A23" s="2"/>
      <c r="B23" s="18"/>
      <c r="C23" s="13"/>
      <c r="D23" s="13"/>
      <c r="E23" s="16"/>
      <c r="F23" s="13"/>
      <c r="G23" s="13"/>
      <c r="H23" s="2"/>
    </row>
    <row r="24" spans="1:8">
      <c r="A24" s="2"/>
      <c r="B24" s="18"/>
      <c r="C24" s="13"/>
      <c r="D24" s="13"/>
      <c r="E24" s="16"/>
      <c r="F24" s="13"/>
      <c r="G24" s="13"/>
      <c r="H24" s="2"/>
    </row>
    <row r="25" spans="1:8">
      <c r="A25" s="2"/>
      <c r="B25" s="18"/>
      <c r="C25" s="13"/>
      <c r="D25" s="13"/>
      <c r="E25" s="16"/>
      <c r="F25" s="13"/>
      <c r="G25" s="13"/>
      <c r="H25" s="2"/>
    </row>
    <row r="26" spans="1:8">
      <c r="A26" s="2"/>
      <c r="B26" s="18"/>
      <c r="C26" s="13"/>
      <c r="D26" s="13"/>
      <c r="E26" s="16"/>
      <c r="F26" s="13"/>
      <c r="G26" s="13"/>
      <c r="H26" s="2"/>
    </row>
    <row r="27" spans="1:8">
      <c r="A27" s="2"/>
      <c r="B27" s="18"/>
      <c r="C27" s="13"/>
      <c r="D27" s="13"/>
      <c r="E27" s="16"/>
      <c r="F27" s="13"/>
      <c r="G27" s="13"/>
      <c r="H27" s="2"/>
    </row>
    <row r="28" spans="1:8">
      <c r="A28" s="2"/>
      <c r="B28" s="18"/>
      <c r="C28" s="13"/>
      <c r="D28" s="13"/>
      <c r="E28" s="16"/>
      <c r="F28" s="13"/>
      <c r="G28" s="13"/>
      <c r="H28" s="2"/>
    </row>
    <row r="29" spans="1:8">
      <c r="A29" s="2"/>
      <c r="B29" s="18"/>
      <c r="C29" s="13"/>
      <c r="D29" s="13"/>
      <c r="E29" s="16"/>
      <c r="F29" s="13"/>
      <c r="G29" s="13"/>
      <c r="H29" s="2"/>
    </row>
    <row r="30" spans="1:8">
      <c r="A30" s="2"/>
      <c r="B30" s="18"/>
      <c r="C30" s="13"/>
      <c r="D30" s="13"/>
      <c r="E30" s="16"/>
      <c r="F30" s="13"/>
      <c r="G30" s="13"/>
      <c r="H30" s="2"/>
    </row>
    <row r="31" spans="1:8">
      <c r="A31" s="2"/>
      <c r="B31" s="18"/>
      <c r="C31" s="13"/>
      <c r="D31" s="13"/>
      <c r="E31" s="16"/>
      <c r="F31" s="13"/>
      <c r="G31" s="13"/>
      <c r="H31" s="2"/>
    </row>
    <row r="32" spans="1:8">
      <c r="A32" s="2"/>
      <c r="B32" s="18"/>
      <c r="C32" s="13"/>
      <c r="D32" s="13"/>
      <c r="E32" s="16"/>
      <c r="F32" s="13"/>
      <c r="G32" s="13"/>
      <c r="H32" s="2"/>
    </row>
    <row r="33" spans="1:8">
      <c r="A33" s="2"/>
      <c r="B33" s="18"/>
      <c r="C33" s="13"/>
      <c r="D33" s="13"/>
      <c r="E33" s="16"/>
      <c r="F33" s="13"/>
      <c r="G33" s="13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</sheetData>
  <sortState ref="B7:H46">
    <sortCondition descending="1" ref="D7:D46"/>
  </sortState>
  <mergeCells count="2">
    <mergeCell ref="A1:H3"/>
    <mergeCell ref="A4:H4"/>
  </mergeCells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L3"/>
    </sheetView>
  </sheetViews>
  <sheetFormatPr defaultRowHeight="16.5"/>
  <cols>
    <col min="1" max="1" width="5.625" style="1" customWidth="1"/>
    <col min="2" max="3" width="24.25" style="1" customWidth="1"/>
    <col min="4" max="12" width="12.625" style="1" customWidth="1"/>
    <col min="13" max="13" width="5.625" style="1" customWidth="1"/>
    <col min="14" max="14" width="10.375" style="1" bestFit="1" customWidth="1"/>
    <col min="15" max="16384" width="9" style="1"/>
  </cols>
  <sheetData>
    <row r="1" spans="1:13" ht="15" customHeight="1">
      <c r="A1" s="51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1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ht="1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20.100000000000001" customHeight="1">
      <c r="A4" s="52" t="str">
        <f>다음!A4</f>
        <v>2023년 4월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ht="23.25" customHeight="1">
      <c r="A5" s="3"/>
      <c r="B5" s="15" t="s">
        <v>57</v>
      </c>
      <c r="C5" s="15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s="2"/>
      <c r="B6" s="28" t="s">
        <v>29</v>
      </c>
      <c r="C6" s="28" t="s">
        <v>55</v>
      </c>
      <c r="D6" s="28" t="s">
        <v>0</v>
      </c>
      <c r="E6" s="28" t="s">
        <v>1</v>
      </c>
      <c r="F6" s="28" t="s">
        <v>15</v>
      </c>
      <c r="G6" s="28" t="s">
        <v>16</v>
      </c>
      <c r="H6" s="28" t="s">
        <v>6</v>
      </c>
      <c r="I6" s="28" t="s">
        <v>122</v>
      </c>
      <c r="J6" s="28" t="s">
        <v>129</v>
      </c>
      <c r="K6" s="28" t="s">
        <v>130</v>
      </c>
      <c r="L6" s="28" t="s">
        <v>127</v>
      </c>
      <c r="M6" s="2"/>
    </row>
    <row r="7" spans="1:13">
      <c r="A7" s="2"/>
      <c r="B7" s="29" t="s">
        <v>92</v>
      </c>
      <c r="C7" s="29" t="s">
        <v>134</v>
      </c>
      <c r="D7" s="30">
        <v>996</v>
      </c>
      <c r="E7" s="30">
        <v>37</v>
      </c>
      <c r="F7" s="31">
        <f>IFERROR(E7/D7,"-")</f>
        <v>3.7148594377510037E-2</v>
      </c>
      <c r="G7" s="30">
        <f t="shared" ref="G7:G28" si="0">H7/E7</f>
        <v>330</v>
      </c>
      <c r="H7" s="30">
        <v>12210</v>
      </c>
      <c r="I7" s="30">
        <v>0</v>
      </c>
      <c r="J7" s="32">
        <f>I7/E7</f>
        <v>0</v>
      </c>
      <c r="K7" s="30">
        <v>0</v>
      </c>
      <c r="L7" s="33">
        <f>K7/H7</f>
        <v>0</v>
      </c>
      <c r="M7" s="2"/>
    </row>
    <row r="8" spans="1:13">
      <c r="A8" s="2"/>
      <c r="B8" s="29" t="s">
        <v>118</v>
      </c>
      <c r="C8" s="29" t="s">
        <v>134</v>
      </c>
      <c r="D8" s="30">
        <v>359</v>
      </c>
      <c r="E8" s="30">
        <v>20</v>
      </c>
      <c r="F8" s="31">
        <f t="shared" ref="F8:F28" si="1">IFERROR(E8/D8,"-")</f>
        <v>5.5710306406685235E-2</v>
      </c>
      <c r="G8" s="30">
        <f t="shared" si="0"/>
        <v>330</v>
      </c>
      <c r="H8" s="30">
        <v>6600</v>
      </c>
      <c r="I8" s="30">
        <v>0</v>
      </c>
      <c r="J8" s="32">
        <f t="shared" ref="J8:J28" si="2">I8/E8</f>
        <v>0</v>
      </c>
      <c r="K8" s="30">
        <v>0</v>
      </c>
      <c r="L8" s="33">
        <f t="shared" ref="L8:L28" si="3">K8/H8</f>
        <v>0</v>
      </c>
      <c r="M8" s="2"/>
    </row>
    <row r="9" spans="1:13">
      <c r="A9" s="2"/>
      <c r="B9" s="29" t="s">
        <v>105</v>
      </c>
      <c r="C9" s="29" t="s">
        <v>134</v>
      </c>
      <c r="D9" s="30">
        <v>33</v>
      </c>
      <c r="E9" s="30">
        <v>10</v>
      </c>
      <c r="F9" s="31">
        <f t="shared" si="1"/>
        <v>0.30303030303030304</v>
      </c>
      <c r="G9" s="30">
        <f t="shared" si="0"/>
        <v>289.3</v>
      </c>
      <c r="H9" s="30">
        <v>2893</v>
      </c>
      <c r="I9" s="30">
        <v>0</v>
      </c>
      <c r="J9" s="32">
        <f t="shared" si="2"/>
        <v>0</v>
      </c>
      <c r="K9" s="30">
        <v>0</v>
      </c>
      <c r="L9" s="33">
        <f t="shared" si="3"/>
        <v>0</v>
      </c>
      <c r="M9" s="2"/>
    </row>
    <row r="10" spans="1:13">
      <c r="A10" s="2"/>
      <c r="B10" s="29" t="s">
        <v>94</v>
      </c>
      <c r="C10" s="29" t="s">
        <v>134</v>
      </c>
      <c r="D10" s="30">
        <v>99</v>
      </c>
      <c r="E10" s="30">
        <v>8</v>
      </c>
      <c r="F10" s="31">
        <f t="shared" si="1"/>
        <v>8.0808080808080815E-2</v>
      </c>
      <c r="G10" s="30">
        <f t="shared" si="0"/>
        <v>319</v>
      </c>
      <c r="H10" s="30">
        <v>2552</v>
      </c>
      <c r="I10" s="30">
        <v>0</v>
      </c>
      <c r="J10" s="32">
        <f t="shared" si="2"/>
        <v>0</v>
      </c>
      <c r="K10" s="30">
        <v>0</v>
      </c>
      <c r="L10" s="33">
        <f t="shared" si="3"/>
        <v>0</v>
      </c>
      <c r="M10" s="2"/>
    </row>
    <row r="11" spans="1:13">
      <c r="A11" s="2"/>
      <c r="B11" s="29" t="s">
        <v>101</v>
      </c>
      <c r="C11" s="29" t="s">
        <v>134</v>
      </c>
      <c r="D11" s="30">
        <v>178</v>
      </c>
      <c r="E11" s="30">
        <v>4</v>
      </c>
      <c r="F11" s="31">
        <f t="shared" si="1"/>
        <v>2.247191011235955E-2</v>
      </c>
      <c r="G11" s="30">
        <f t="shared" si="0"/>
        <v>396</v>
      </c>
      <c r="H11" s="30">
        <v>1584</v>
      </c>
      <c r="I11" s="30">
        <v>0</v>
      </c>
      <c r="J11" s="32">
        <f t="shared" si="2"/>
        <v>0</v>
      </c>
      <c r="K11" s="30">
        <v>0</v>
      </c>
      <c r="L11" s="33">
        <f t="shared" si="3"/>
        <v>0</v>
      </c>
      <c r="M11" s="2"/>
    </row>
    <row r="12" spans="1:13">
      <c r="A12" s="2"/>
      <c r="B12" s="29" t="s">
        <v>120</v>
      </c>
      <c r="C12" s="29" t="s">
        <v>134</v>
      </c>
      <c r="D12" s="30">
        <v>50</v>
      </c>
      <c r="E12" s="30">
        <v>4</v>
      </c>
      <c r="F12" s="31">
        <f t="shared" si="1"/>
        <v>0.08</v>
      </c>
      <c r="G12" s="30">
        <f t="shared" si="0"/>
        <v>396</v>
      </c>
      <c r="H12" s="30">
        <v>1584</v>
      </c>
      <c r="I12" s="30">
        <v>0</v>
      </c>
      <c r="J12" s="32">
        <f t="shared" si="2"/>
        <v>0</v>
      </c>
      <c r="K12" s="30">
        <v>0</v>
      </c>
      <c r="L12" s="33">
        <f t="shared" si="3"/>
        <v>0</v>
      </c>
      <c r="M12" s="2"/>
    </row>
    <row r="13" spans="1:13">
      <c r="A13" s="2"/>
      <c r="B13" s="29" t="s">
        <v>98</v>
      </c>
      <c r="C13" s="29" t="s">
        <v>134</v>
      </c>
      <c r="D13" s="30">
        <v>47</v>
      </c>
      <c r="E13" s="30">
        <v>3</v>
      </c>
      <c r="F13" s="31">
        <f t="shared" si="1"/>
        <v>6.3829787234042548E-2</v>
      </c>
      <c r="G13" s="30">
        <f t="shared" si="0"/>
        <v>564.66666666666663</v>
      </c>
      <c r="H13" s="30">
        <v>1694</v>
      </c>
      <c r="I13" s="30">
        <v>3</v>
      </c>
      <c r="J13" s="32">
        <f t="shared" si="2"/>
        <v>1</v>
      </c>
      <c r="K13" s="30">
        <v>89100</v>
      </c>
      <c r="L13" s="33">
        <f t="shared" si="3"/>
        <v>52.597402597402599</v>
      </c>
      <c r="M13" s="2"/>
    </row>
    <row r="14" spans="1:13">
      <c r="A14" s="2"/>
      <c r="B14" s="29" t="s">
        <v>95</v>
      </c>
      <c r="C14" s="29" t="s">
        <v>134</v>
      </c>
      <c r="D14" s="30">
        <v>46</v>
      </c>
      <c r="E14" s="30">
        <v>2</v>
      </c>
      <c r="F14" s="31">
        <f t="shared" si="1"/>
        <v>4.3478260869565216E-2</v>
      </c>
      <c r="G14" s="30">
        <f t="shared" si="0"/>
        <v>489.5</v>
      </c>
      <c r="H14" s="30">
        <v>979</v>
      </c>
      <c r="I14" s="30">
        <v>1</v>
      </c>
      <c r="J14" s="32">
        <f t="shared" si="2"/>
        <v>0.5</v>
      </c>
      <c r="K14" s="30">
        <v>47230</v>
      </c>
      <c r="L14" s="33">
        <f t="shared" si="3"/>
        <v>48.243105209397342</v>
      </c>
      <c r="M14" s="2"/>
    </row>
    <row r="15" spans="1:13">
      <c r="A15" s="2"/>
      <c r="B15" s="29" t="s">
        <v>119</v>
      </c>
      <c r="C15" s="29" t="s">
        <v>134</v>
      </c>
      <c r="D15" s="30">
        <v>82</v>
      </c>
      <c r="E15" s="30">
        <v>2</v>
      </c>
      <c r="F15" s="31">
        <f t="shared" si="1"/>
        <v>2.4390243902439025E-2</v>
      </c>
      <c r="G15" s="30">
        <f t="shared" si="0"/>
        <v>313.5</v>
      </c>
      <c r="H15" s="30">
        <v>627</v>
      </c>
      <c r="I15" s="30">
        <v>0</v>
      </c>
      <c r="J15" s="32">
        <f t="shared" si="2"/>
        <v>0</v>
      </c>
      <c r="K15" s="30">
        <v>0</v>
      </c>
      <c r="L15" s="33">
        <f t="shared" si="3"/>
        <v>0</v>
      </c>
      <c r="M15" s="2"/>
    </row>
    <row r="16" spans="1:13">
      <c r="A16" s="2"/>
      <c r="B16" s="29" t="s">
        <v>139</v>
      </c>
      <c r="C16" s="29" t="s">
        <v>134</v>
      </c>
      <c r="D16" s="30">
        <v>37</v>
      </c>
      <c r="E16" s="30">
        <v>2</v>
      </c>
      <c r="F16" s="31">
        <f t="shared" si="1"/>
        <v>5.4054054054054057E-2</v>
      </c>
      <c r="G16" s="30">
        <f t="shared" si="0"/>
        <v>242</v>
      </c>
      <c r="H16" s="30">
        <v>484</v>
      </c>
      <c r="I16" s="30">
        <v>0</v>
      </c>
      <c r="J16" s="32">
        <f t="shared" si="2"/>
        <v>0</v>
      </c>
      <c r="K16" s="30">
        <v>0</v>
      </c>
      <c r="L16" s="33">
        <f t="shared" si="3"/>
        <v>0</v>
      </c>
      <c r="M16" s="2"/>
    </row>
    <row r="17" spans="1:13">
      <c r="A17" s="2"/>
      <c r="B17" s="29" t="s">
        <v>111</v>
      </c>
      <c r="C17" s="29" t="s">
        <v>134</v>
      </c>
      <c r="D17" s="30">
        <v>11</v>
      </c>
      <c r="E17" s="30">
        <v>2</v>
      </c>
      <c r="F17" s="31">
        <f t="shared" si="1"/>
        <v>0.18181818181818182</v>
      </c>
      <c r="G17" s="30">
        <f t="shared" si="0"/>
        <v>77</v>
      </c>
      <c r="H17" s="30">
        <v>154</v>
      </c>
      <c r="I17" s="30">
        <v>0</v>
      </c>
      <c r="J17" s="32">
        <f t="shared" si="2"/>
        <v>0</v>
      </c>
      <c r="K17" s="30">
        <v>0</v>
      </c>
      <c r="L17" s="33">
        <f t="shared" si="3"/>
        <v>0</v>
      </c>
      <c r="M17" s="2"/>
    </row>
    <row r="18" spans="1:13">
      <c r="A18" s="2"/>
      <c r="B18" s="29" t="s">
        <v>102</v>
      </c>
      <c r="C18" s="29" t="s">
        <v>134</v>
      </c>
      <c r="D18" s="30">
        <v>2</v>
      </c>
      <c r="E18" s="30">
        <v>1</v>
      </c>
      <c r="F18" s="31">
        <f t="shared" si="1"/>
        <v>0.5</v>
      </c>
      <c r="G18" s="30">
        <f t="shared" si="0"/>
        <v>341</v>
      </c>
      <c r="H18" s="30">
        <v>341</v>
      </c>
      <c r="I18" s="30">
        <v>1</v>
      </c>
      <c r="J18" s="32">
        <f t="shared" si="2"/>
        <v>1</v>
      </c>
      <c r="K18" s="30">
        <v>39450</v>
      </c>
      <c r="L18" s="33">
        <f t="shared" si="3"/>
        <v>115.6891495601173</v>
      </c>
      <c r="M18" s="2"/>
    </row>
    <row r="19" spans="1:13">
      <c r="A19" s="2"/>
      <c r="B19" s="29" t="s">
        <v>140</v>
      </c>
      <c r="C19" s="29" t="s">
        <v>134</v>
      </c>
      <c r="D19" s="30">
        <v>1</v>
      </c>
      <c r="E19" s="30">
        <v>1</v>
      </c>
      <c r="F19" s="31">
        <f t="shared" si="1"/>
        <v>1</v>
      </c>
      <c r="G19" s="30">
        <f t="shared" si="0"/>
        <v>374</v>
      </c>
      <c r="H19" s="30">
        <v>374</v>
      </c>
      <c r="I19" s="30">
        <v>1</v>
      </c>
      <c r="J19" s="32">
        <f t="shared" si="2"/>
        <v>1</v>
      </c>
      <c r="K19" s="30">
        <v>34200</v>
      </c>
      <c r="L19" s="33">
        <f t="shared" si="3"/>
        <v>91.443850267379673</v>
      </c>
      <c r="M19" s="2"/>
    </row>
    <row r="20" spans="1:13">
      <c r="A20" s="2"/>
      <c r="B20" s="29" t="s">
        <v>106</v>
      </c>
      <c r="C20" s="29" t="s">
        <v>134</v>
      </c>
      <c r="D20" s="30">
        <v>1</v>
      </c>
      <c r="E20" s="30">
        <v>1</v>
      </c>
      <c r="F20" s="31">
        <f t="shared" si="1"/>
        <v>1</v>
      </c>
      <c r="G20" s="30">
        <f t="shared" si="0"/>
        <v>308</v>
      </c>
      <c r="H20" s="30">
        <v>308</v>
      </c>
      <c r="I20" s="30">
        <v>1</v>
      </c>
      <c r="J20" s="32">
        <f t="shared" si="2"/>
        <v>1</v>
      </c>
      <c r="K20" s="30">
        <v>32200</v>
      </c>
      <c r="L20" s="33">
        <f t="shared" si="3"/>
        <v>104.54545454545455</v>
      </c>
      <c r="M20" s="2"/>
    </row>
    <row r="21" spans="1:13">
      <c r="A21" s="2"/>
      <c r="B21" s="29" t="s">
        <v>96</v>
      </c>
      <c r="C21" s="29" t="s">
        <v>134</v>
      </c>
      <c r="D21" s="30">
        <v>578</v>
      </c>
      <c r="E21" s="30">
        <v>1</v>
      </c>
      <c r="F21" s="31">
        <f t="shared" si="1"/>
        <v>1.7301038062283738E-3</v>
      </c>
      <c r="G21" s="30">
        <f t="shared" si="0"/>
        <v>495</v>
      </c>
      <c r="H21" s="30">
        <v>495</v>
      </c>
      <c r="I21" s="30">
        <v>0</v>
      </c>
      <c r="J21" s="32">
        <f t="shared" si="2"/>
        <v>0</v>
      </c>
      <c r="K21" s="30">
        <v>0</v>
      </c>
      <c r="L21" s="33">
        <f t="shared" si="3"/>
        <v>0</v>
      </c>
      <c r="M21" s="2"/>
    </row>
    <row r="22" spans="1:13">
      <c r="A22" s="2"/>
      <c r="B22" s="29" t="s">
        <v>99</v>
      </c>
      <c r="C22" s="29" t="s">
        <v>134</v>
      </c>
      <c r="D22" s="30">
        <v>121</v>
      </c>
      <c r="E22" s="30">
        <v>1</v>
      </c>
      <c r="F22" s="31">
        <f t="shared" si="1"/>
        <v>8.2644628099173556E-3</v>
      </c>
      <c r="G22" s="30">
        <f t="shared" si="0"/>
        <v>330</v>
      </c>
      <c r="H22" s="30">
        <v>330</v>
      </c>
      <c r="I22" s="30">
        <v>0</v>
      </c>
      <c r="J22" s="32">
        <f t="shared" si="2"/>
        <v>0</v>
      </c>
      <c r="K22" s="30">
        <v>0</v>
      </c>
      <c r="L22" s="33">
        <f t="shared" si="3"/>
        <v>0</v>
      </c>
      <c r="M22" s="2"/>
    </row>
    <row r="23" spans="1:13">
      <c r="A23" s="2"/>
      <c r="B23" s="29" t="s">
        <v>93</v>
      </c>
      <c r="C23" s="29" t="s">
        <v>134</v>
      </c>
      <c r="D23" s="30">
        <v>19</v>
      </c>
      <c r="E23" s="30">
        <v>1</v>
      </c>
      <c r="F23" s="31">
        <f t="shared" si="1"/>
        <v>5.2631578947368418E-2</v>
      </c>
      <c r="G23" s="30">
        <f t="shared" si="0"/>
        <v>330</v>
      </c>
      <c r="H23" s="30">
        <v>330</v>
      </c>
      <c r="I23" s="30">
        <v>0</v>
      </c>
      <c r="J23" s="32">
        <f t="shared" si="2"/>
        <v>0</v>
      </c>
      <c r="K23" s="30">
        <v>0</v>
      </c>
      <c r="L23" s="33">
        <f t="shared" si="3"/>
        <v>0</v>
      </c>
      <c r="M23" s="2"/>
    </row>
    <row r="24" spans="1:13">
      <c r="A24" s="2"/>
      <c r="B24" s="29" t="s">
        <v>141</v>
      </c>
      <c r="C24" s="29" t="s">
        <v>134</v>
      </c>
      <c r="D24" s="30">
        <v>18</v>
      </c>
      <c r="E24" s="30">
        <v>1</v>
      </c>
      <c r="F24" s="31">
        <f t="shared" si="1"/>
        <v>5.5555555555555552E-2</v>
      </c>
      <c r="G24" s="30">
        <f t="shared" si="0"/>
        <v>341</v>
      </c>
      <c r="H24" s="30">
        <v>341</v>
      </c>
      <c r="I24" s="30">
        <v>0</v>
      </c>
      <c r="J24" s="32">
        <f t="shared" si="2"/>
        <v>0</v>
      </c>
      <c r="K24" s="30">
        <v>0</v>
      </c>
      <c r="L24" s="33">
        <f t="shared" si="3"/>
        <v>0</v>
      </c>
      <c r="M24" s="2"/>
    </row>
    <row r="25" spans="1:13">
      <c r="A25" s="2"/>
      <c r="B25" s="29" t="s">
        <v>142</v>
      </c>
      <c r="C25" s="29" t="s">
        <v>134</v>
      </c>
      <c r="D25" s="30">
        <v>4</v>
      </c>
      <c r="E25" s="30">
        <v>1</v>
      </c>
      <c r="F25" s="31">
        <f t="shared" si="1"/>
        <v>0.25</v>
      </c>
      <c r="G25" s="30">
        <f t="shared" si="0"/>
        <v>363</v>
      </c>
      <c r="H25" s="30">
        <v>363</v>
      </c>
      <c r="I25" s="30">
        <v>0</v>
      </c>
      <c r="J25" s="32">
        <f t="shared" si="2"/>
        <v>0</v>
      </c>
      <c r="K25" s="30">
        <v>0</v>
      </c>
      <c r="L25" s="33">
        <f t="shared" si="3"/>
        <v>0</v>
      </c>
      <c r="M25" s="2"/>
    </row>
    <row r="26" spans="1:13">
      <c r="A26" s="2"/>
      <c r="B26" s="29" t="s">
        <v>133</v>
      </c>
      <c r="C26" s="29" t="s">
        <v>134</v>
      </c>
      <c r="D26" s="30">
        <v>4</v>
      </c>
      <c r="E26" s="30">
        <v>1</v>
      </c>
      <c r="F26" s="31">
        <f t="shared" si="1"/>
        <v>0.25</v>
      </c>
      <c r="G26" s="30">
        <f t="shared" si="0"/>
        <v>418</v>
      </c>
      <c r="H26" s="30">
        <v>418</v>
      </c>
      <c r="I26" s="30">
        <v>0</v>
      </c>
      <c r="J26" s="32">
        <f t="shared" si="2"/>
        <v>0</v>
      </c>
      <c r="K26" s="30">
        <v>0</v>
      </c>
      <c r="L26" s="33">
        <f t="shared" si="3"/>
        <v>0</v>
      </c>
      <c r="M26" s="2"/>
    </row>
    <row r="27" spans="1:13">
      <c r="A27" s="2"/>
      <c r="B27" s="29" t="s">
        <v>143</v>
      </c>
      <c r="C27" s="29" t="s">
        <v>134</v>
      </c>
      <c r="D27" s="30">
        <v>1</v>
      </c>
      <c r="E27" s="30">
        <v>1</v>
      </c>
      <c r="F27" s="31">
        <f t="shared" si="1"/>
        <v>1</v>
      </c>
      <c r="G27" s="30">
        <f t="shared" si="0"/>
        <v>407</v>
      </c>
      <c r="H27" s="30">
        <v>407</v>
      </c>
      <c r="I27" s="30">
        <v>0</v>
      </c>
      <c r="J27" s="32">
        <f t="shared" si="2"/>
        <v>0</v>
      </c>
      <c r="K27" s="30">
        <v>0</v>
      </c>
      <c r="L27" s="33">
        <f t="shared" si="3"/>
        <v>0</v>
      </c>
      <c r="M27" s="2"/>
    </row>
    <row r="28" spans="1:13">
      <c r="A28" s="2"/>
      <c r="B28" s="29" t="s">
        <v>97</v>
      </c>
      <c r="C28" s="29" t="s">
        <v>134</v>
      </c>
      <c r="D28" s="30">
        <v>1</v>
      </c>
      <c r="E28" s="30">
        <v>1</v>
      </c>
      <c r="F28" s="31">
        <f t="shared" si="1"/>
        <v>1</v>
      </c>
      <c r="G28" s="30">
        <f t="shared" si="0"/>
        <v>352</v>
      </c>
      <c r="H28" s="30">
        <v>352</v>
      </c>
      <c r="I28" s="30">
        <v>0</v>
      </c>
      <c r="J28" s="32">
        <f t="shared" si="2"/>
        <v>0</v>
      </c>
      <c r="K28" s="30">
        <v>0</v>
      </c>
      <c r="L28" s="33">
        <f t="shared" si="3"/>
        <v>0</v>
      </c>
      <c r="M28" s="2"/>
    </row>
    <row r="29" spans="1:13">
      <c r="A29" s="2"/>
      <c r="B29" s="45"/>
      <c r="C29" s="45"/>
      <c r="D29" s="46"/>
      <c r="E29" s="46"/>
      <c r="F29" s="47"/>
      <c r="G29" s="46"/>
      <c r="H29" s="46"/>
      <c r="I29" s="46"/>
      <c r="J29" s="47"/>
      <c r="K29" s="46"/>
      <c r="L29" s="48"/>
      <c r="M29" s="2"/>
    </row>
    <row r="30" spans="1:13">
      <c r="A30" s="2"/>
      <c r="B30" s="45"/>
      <c r="C30" s="45"/>
      <c r="D30" s="46"/>
      <c r="E30" s="46"/>
      <c r="F30" s="47"/>
      <c r="G30" s="46"/>
      <c r="H30" s="46"/>
      <c r="I30" s="46"/>
      <c r="J30" s="47"/>
      <c r="K30" s="46"/>
      <c r="L30" s="48"/>
      <c r="M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2">
    <mergeCell ref="A1:M3"/>
    <mergeCell ref="A4:M4"/>
  </mergeCells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selection sqref="A1:L3"/>
    </sheetView>
  </sheetViews>
  <sheetFormatPr defaultRowHeight="16.5"/>
  <cols>
    <col min="1" max="1" width="5.625" style="1" customWidth="1"/>
    <col min="2" max="11" width="13.625" style="1" customWidth="1"/>
    <col min="12" max="12" width="5.625" style="1" customWidth="1"/>
    <col min="13" max="13" width="10.375" style="1" bestFit="1" customWidth="1"/>
    <col min="14" max="16384" width="9" style="1"/>
  </cols>
  <sheetData>
    <row r="1" spans="1:12" ht="15" customHeight="1">
      <c r="A1" s="51" t="s">
        <v>77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1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>
      <c r="A4" s="52" t="s">
        <v>185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ht="14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2.5" customHeight="1">
      <c r="A6" s="2"/>
      <c r="B6" s="4" t="s">
        <v>14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>
      <c r="A7" s="2"/>
      <c r="B7" s="7" t="s">
        <v>8</v>
      </c>
      <c r="C7" s="8" t="s">
        <v>0</v>
      </c>
      <c r="D7" s="8" t="s">
        <v>1</v>
      </c>
      <c r="E7" s="8" t="s">
        <v>7</v>
      </c>
      <c r="F7" s="8" t="s">
        <v>5</v>
      </c>
      <c r="G7" s="8" t="s">
        <v>6</v>
      </c>
      <c r="H7" s="8" t="s">
        <v>122</v>
      </c>
      <c r="I7" s="8" t="s">
        <v>124</v>
      </c>
      <c r="J7" s="8" t="s">
        <v>126</v>
      </c>
      <c r="K7" s="8" t="s">
        <v>128</v>
      </c>
      <c r="L7" s="2"/>
    </row>
    <row r="8" spans="1:12">
      <c r="A8" s="2"/>
      <c r="B8" s="9" t="s">
        <v>9</v>
      </c>
      <c r="C8" s="14">
        <f>SUM(C9:C10)</f>
        <v>45732</v>
      </c>
      <c r="D8" s="14">
        <f>SUM(D9:D10)</f>
        <v>288</v>
      </c>
      <c r="E8" s="10">
        <f>D8/C8</f>
        <v>6.2975596956179481E-3</v>
      </c>
      <c r="F8" s="14">
        <f>G8/D8</f>
        <v>1862.6666666666667</v>
      </c>
      <c r="G8" s="14">
        <f>SUM(G9:G10)</f>
        <v>536448</v>
      </c>
      <c r="H8" s="14">
        <f>SUM(H9:H10)</f>
        <v>46</v>
      </c>
      <c r="I8" s="22">
        <f>H8/D8</f>
        <v>0.15972222222222221</v>
      </c>
      <c r="J8" s="14">
        <f>SUM(J9:J10)</f>
        <v>989700</v>
      </c>
      <c r="K8" s="24">
        <f>J8/G8</f>
        <v>1.8449132068718683</v>
      </c>
      <c r="L8" s="2"/>
    </row>
    <row r="9" spans="1:12">
      <c r="A9" s="2"/>
      <c r="B9" s="6" t="s">
        <v>2</v>
      </c>
      <c r="C9" s="13">
        <v>28533</v>
      </c>
      <c r="D9" s="13">
        <v>146</v>
      </c>
      <c r="E9" s="21">
        <f>D9/C9</f>
        <v>5.1168822065678337E-3</v>
      </c>
      <c r="F9" s="20">
        <f>G9/D9</f>
        <v>2032.1369863013699</v>
      </c>
      <c r="G9" s="13">
        <v>296692</v>
      </c>
      <c r="H9" s="13">
        <v>23</v>
      </c>
      <c r="I9" s="5">
        <f>H9/D9</f>
        <v>0.15753424657534246</v>
      </c>
      <c r="J9" s="13">
        <v>526400</v>
      </c>
      <c r="K9" s="25">
        <f>J9/G9</f>
        <v>1.7742305151470212</v>
      </c>
      <c r="L9" s="2"/>
    </row>
    <row r="10" spans="1:12">
      <c r="A10" s="2"/>
      <c r="B10" s="6" t="s">
        <v>89</v>
      </c>
      <c r="C10" s="13">
        <v>17199</v>
      </c>
      <c r="D10" s="13">
        <v>142</v>
      </c>
      <c r="E10" s="21">
        <f>D10/C10</f>
        <v>8.2562939705796857E-3</v>
      </c>
      <c r="F10" s="20">
        <f t="shared" ref="F10" si="0">G10/D10</f>
        <v>1688.4225352112676</v>
      </c>
      <c r="G10" s="13">
        <v>239756</v>
      </c>
      <c r="H10" s="13">
        <v>23</v>
      </c>
      <c r="I10" s="5">
        <f>H10/D10</f>
        <v>0.1619718309859155</v>
      </c>
      <c r="J10" s="13">
        <v>463300</v>
      </c>
      <c r="K10" s="25">
        <f>J10/G10</f>
        <v>1.9323812542751797</v>
      </c>
      <c r="L10" s="2"/>
    </row>
    <row r="11" spans="1:12">
      <c r="A11" s="2"/>
      <c r="B11" s="4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>
      <c r="A12" s="2"/>
      <c r="B12" s="4" t="s">
        <v>12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>
      <c r="A13" s="2"/>
      <c r="B13" s="8" t="s">
        <v>11</v>
      </c>
      <c r="C13" s="8" t="s">
        <v>3</v>
      </c>
      <c r="D13" s="8" t="s">
        <v>4</v>
      </c>
      <c r="E13" s="8" t="s">
        <v>7</v>
      </c>
      <c r="F13" s="8" t="s">
        <v>5</v>
      </c>
      <c r="G13" s="8" t="s">
        <v>6</v>
      </c>
      <c r="H13" s="8" t="s">
        <v>121</v>
      </c>
      <c r="I13" s="8" t="s">
        <v>123</v>
      </c>
      <c r="J13" s="8" t="s">
        <v>125</v>
      </c>
      <c r="K13" s="8" t="s">
        <v>127</v>
      </c>
      <c r="L13" s="2"/>
    </row>
    <row r="14" spans="1:12">
      <c r="A14" s="2"/>
      <c r="B14" s="9" t="s">
        <v>9</v>
      </c>
      <c r="C14" s="14">
        <f>SUM(C27:C28)</f>
        <v>97145</v>
      </c>
      <c r="D14" s="14">
        <f>SUM(D27:D28)</f>
        <v>627</v>
      </c>
      <c r="E14" s="10">
        <f>D14/C14</f>
        <v>6.4542693911163723E-3</v>
      </c>
      <c r="F14" s="14">
        <f>G14/D14</f>
        <v>1821.6140350877192</v>
      </c>
      <c r="G14" s="14">
        <f>SUM(G27:G28)</f>
        <v>1142152</v>
      </c>
      <c r="H14" s="14">
        <f>SUM(H27:H28)</f>
        <v>104</v>
      </c>
      <c r="I14" s="22">
        <f>H14/D14</f>
        <v>0.16586921850079744</v>
      </c>
      <c r="J14" s="14">
        <f>SUM(J27:J28)</f>
        <v>2255900</v>
      </c>
      <c r="K14" s="24">
        <f>J14/G14</f>
        <v>1.9751311559232045</v>
      </c>
      <c r="L14" s="2"/>
    </row>
    <row r="15" spans="1:12" hidden="1">
      <c r="A15" s="2"/>
      <c r="B15" s="11" t="s">
        <v>13</v>
      </c>
      <c r="C15" s="13">
        <v>55818</v>
      </c>
      <c r="D15" s="13">
        <v>606</v>
      </c>
      <c r="E15" s="23">
        <f t="shared" ref="E15:E29" si="1">D15/C15</f>
        <v>1.0856712888315597E-2</v>
      </c>
      <c r="F15" s="13">
        <f t="shared" ref="F15:F29" si="2">G15/D15</f>
        <v>2447.227722772277</v>
      </c>
      <c r="G15" s="13">
        <v>1483020</v>
      </c>
      <c r="H15" s="13">
        <v>82</v>
      </c>
      <c r="I15" s="21">
        <f t="shared" ref="I15:I29" si="3">H15/D15</f>
        <v>0.13531353135313531</v>
      </c>
      <c r="J15" s="13">
        <v>1887500</v>
      </c>
      <c r="K15" s="34">
        <f t="shared" ref="K15:K29" si="4">J15/G15</f>
        <v>1.2727407587220672</v>
      </c>
      <c r="L15" s="2"/>
    </row>
    <row r="16" spans="1:12" hidden="1">
      <c r="A16" s="2"/>
      <c r="B16" s="11" t="s">
        <v>33</v>
      </c>
      <c r="C16" s="13">
        <v>152819</v>
      </c>
      <c r="D16" s="13">
        <v>1066</v>
      </c>
      <c r="E16" s="12">
        <f t="shared" si="1"/>
        <v>6.9755724091899564E-3</v>
      </c>
      <c r="F16" s="13">
        <f t="shared" si="2"/>
        <v>2458.6754221388369</v>
      </c>
      <c r="G16" s="13">
        <v>2620948</v>
      </c>
      <c r="H16" s="13">
        <v>144</v>
      </c>
      <c r="I16" s="21">
        <f t="shared" si="3"/>
        <v>0.1350844277673546</v>
      </c>
      <c r="J16" s="13">
        <v>3059200</v>
      </c>
      <c r="K16" s="34">
        <f t="shared" si="4"/>
        <v>1.1672112533327637</v>
      </c>
      <c r="L16" s="2"/>
    </row>
    <row r="17" spans="1:12" hidden="1">
      <c r="A17" s="2"/>
      <c r="B17" s="11" t="s">
        <v>35</v>
      </c>
      <c r="C17" s="13">
        <v>111985</v>
      </c>
      <c r="D17" s="13">
        <v>751</v>
      </c>
      <c r="E17" s="12">
        <f t="shared" si="1"/>
        <v>6.7062553020493815E-3</v>
      </c>
      <c r="F17" s="13">
        <f t="shared" si="2"/>
        <v>2542.9041278295604</v>
      </c>
      <c r="G17" s="13">
        <v>1909721</v>
      </c>
      <c r="H17" s="13">
        <v>121</v>
      </c>
      <c r="I17" s="21">
        <f t="shared" si="3"/>
        <v>0.1611185086551265</v>
      </c>
      <c r="J17" s="13">
        <v>2539100</v>
      </c>
      <c r="K17" s="34">
        <f t="shared" si="4"/>
        <v>1.3295659418312937</v>
      </c>
      <c r="L17" s="2"/>
    </row>
    <row r="18" spans="1:12" hidden="1">
      <c r="A18" s="2"/>
      <c r="B18" s="11" t="s">
        <v>36</v>
      </c>
      <c r="C18" s="13">
        <v>73093</v>
      </c>
      <c r="D18" s="13">
        <v>739</v>
      </c>
      <c r="E18" s="12">
        <f t="shared" si="1"/>
        <v>1.0110407289343712E-2</v>
      </c>
      <c r="F18" s="13">
        <f t="shared" si="2"/>
        <v>1885.3166441136671</v>
      </c>
      <c r="G18" s="13">
        <v>1393249</v>
      </c>
      <c r="H18" s="13">
        <v>98</v>
      </c>
      <c r="I18" s="21">
        <f t="shared" si="3"/>
        <v>0.13261163734776726</v>
      </c>
      <c r="J18" s="13">
        <v>2280600</v>
      </c>
      <c r="K18" s="34">
        <f t="shared" si="4"/>
        <v>1.6368933334960225</v>
      </c>
      <c r="L18" s="2"/>
    </row>
    <row r="19" spans="1:12" hidden="1">
      <c r="A19" s="2"/>
      <c r="B19" s="11" t="s">
        <v>39</v>
      </c>
      <c r="C19" s="13">
        <v>112212</v>
      </c>
      <c r="D19" s="13">
        <v>816</v>
      </c>
      <c r="E19" s="12">
        <f t="shared" si="1"/>
        <v>7.271949524115068E-3</v>
      </c>
      <c r="F19" s="13">
        <f t="shared" si="2"/>
        <v>2366.4424019607845</v>
      </c>
      <c r="G19" s="13">
        <v>1931017</v>
      </c>
      <c r="H19" s="13">
        <v>163</v>
      </c>
      <c r="I19" s="21">
        <f t="shared" si="3"/>
        <v>0.19975490196078433</v>
      </c>
      <c r="J19" s="13">
        <v>3628400</v>
      </c>
      <c r="K19" s="34">
        <f t="shared" si="4"/>
        <v>1.8790098688929202</v>
      </c>
      <c r="L19" s="2"/>
    </row>
    <row r="20" spans="1:12" hidden="1">
      <c r="A20" s="2"/>
      <c r="B20" s="11" t="s">
        <v>40</v>
      </c>
      <c r="C20" s="13">
        <v>130371</v>
      </c>
      <c r="D20" s="13">
        <v>708</v>
      </c>
      <c r="E20" s="12">
        <f t="shared" si="1"/>
        <v>5.4306555905837958E-3</v>
      </c>
      <c r="F20" s="13">
        <f t="shared" si="2"/>
        <v>2204.4901129943501</v>
      </c>
      <c r="G20" s="13">
        <v>1560779</v>
      </c>
      <c r="H20" s="13">
        <v>137</v>
      </c>
      <c r="I20" s="21">
        <f t="shared" si="3"/>
        <v>0.19350282485875706</v>
      </c>
      <c r="J20" s="13">
        <v>2848000</v>
      </c>
      <c r="K20" s="34">
        <f t="shared" si="4"/>
        <v>1.8247298304244226</v>
      </c>
      <c r="L20" s="2"/>
    </row>
    <row r="21" spans="1:12" hidden="1">
      <c r="A21" s="2"/>
      <c r="B21" s="11" t="s">
        <v>47</v>
      </c>
      <c r="C21" s="13">
        <v>72018</v>
      </c>
      <c r="D21" s="13">
        <v>429</v>
      </c>
      <c r="E21" s="12">
        <f t="shared" si="1"/>
        <v>5.9568441223027575E-3</v>
      </c>
      <c r="F21" s="13">
        <f t="shared" si="2"/>
        <v>2432.1794871794873</v>
      </c>
      <c r="G21" s="13">
        <v>1043405</v>
      </c>
      <c r="H21" s="13">
        <v>65</v>
      </c>
      <c r="I21" s="21">
        <f t="shared" si="3"/>
        <v>0.15151515151515152</v>
      </c>
      <c r="J21" s="13">
        <v>1478600</v>
      </c>
      <c r="K21" s="34">
        <f t="shared" si="4"/>
        <v>1.4170911582750705</v>
      </c>
      <c r="L21" s="2"/>
    </row>
    <row r="22" spans="1:12" hidden="1">
      <c r="A22" s="2"/>
      <c r="B22" s="11" t="s">
        <v>48</v>
      </c>
      <c r="C22" s="13">
        <v>192035</v>
      </c>
      <c r="D22" s="13">
        <v>1002</v>
      </c>
      <c r="E22" s="12">
        <f t="shared" si="1"/>
        <v>5.2177988387533524E-3</v>
      </c>
      <c r="F22" s="13">
        <f t="shared" si="2"/>
        <v>3120.2674650698605</v>
      </c>
      <c r="G22" s="13">
        <v>3126508</v>
      </c>
      <c r="H22" s="13">
        <v>99</v>
      </c>
      <c r="I22" s="21">
        <f t="shared" si="3"/>
        <v>9.880239520958084E-2</v>
      </c>
      <c r="J22" s="13">
        <v>2202400</v>
      </c>
      <c r="K22" s="34">
        <f t="shared" si="4"/>
        <v>0.70442807118996653</v>
      </c>
      <c r="L22" s="2"/>
    </row>
    <row r="23" spans="1:12" hidden="1">
      <c r="A23" s="2"/>
      <c r="B23" s="11" t="s">
        <v>49</v>
      </c>
      <c r="C23" s="13">
        <v>168609</v>
      </c>
      <c r="D23" s="13">
        <v>696</v>
      </c>
      <c r="E23" s="12">
        <f t="shared" si="1"/>
        <v>4.1278935288151875E-3</v>
      </c>
      <c r="F23" s="13">
        <f t="shared" si="2"/>
        <v>2476.7859195402298</v>
      </c>
      <c r="G23" s="13">
        <v>1723843</v>
      </c>
      <c r="H23" s="13">
        <v>61</v>
      </c>
      <c r="I23" s="21">
        <f t="shared" si="3"/>
        <v>8.7643678160919544E-2</v>
      </c>
      <c r="J23" s="13">
        <v>1387000</v>
      </c>
      <c r="K23" s="34">
        <f t="shared" si="4"/>
        <v>0.80459763447135269</v>
      </c>
      <c r="L23" s="2"/>
    </row>
    <row r="24" spans="1:12" hidden="1">
      <c r="A24" s="2"/>
      <c r="B24" s="11" t="s">
        <v>50</v>
      </c>
      <c r="C24" s="13">
        <v>171502</v>
      </c>
      <c r="D24" s="13">
        <v>598</v>
      </c>
      <c r="E24" s="12">
        <f t="shared" si="1"/>
        <v>3.4868398036174506E-3</v>
      </c>
      <c r="F24" s="20">
        <f t="shared" si="2"/>
        <v>2764.8628762541807</v>
      </c>
      <c r="G24" s="13">
        <v>1653388</v>
      </c>
      <c r="H24" s="13">
        <v>44</v>
      </c>
      <c r="I24" s="21">
        <f t="shared" si="3"/>
        <v>7.3578595317725759E-2</v>
      </c>
      <c r="J24" s="13">
        <v>917300</v>
      </c>
      <c r="K24" s="34">
        <f t="shared" si="4"/>
        <v>0.5548002041867971</v>
      </c>
      <c r="L24" s="2"/>
    </row>
    <row r="25" spans="1:12" hidden="1">
      <c r="A25" s="2"/>
      <c r="B25" s="11" t="s">
        <v>51</v>
      </c>
      <c r="C25" s="13">
        <v>79741</v>
      </c>
      <c r="D25" s="13">
        <v>412</v>
      </c>
      <c r="E25" s="12">
        <f t="shared" si="1"/>
        <v>5.1667272795676003E-3</v>
      </c>
      <c r="F25" s="13">
        <f t="shared" si="2"/>
        <v>2712.220873786408</v>
      </c>
      <c r="G25" s="13">
        <v>1117435</v>
      </c>
      <c r="H25" s="13">
        <v>54</v>
      </c>
      <c r="I25" s="21">
        <f t="shared" si="3"/>
        <v>0.13106796116504854</v>
      </c>
      <c r="J25" s="13">
        <v>907000</v>
      </c>
      <c r="K25" s="34">
        <f t="shared" si="4"/>
        <v>0.81168032145046465</v>
      </c>
      <c r="L25" s="2"/>
    </row>
    <row r="26" spans="1:12" hidden="1">
      <c r="A26" s="2"/>
      <c r="B26" s="11" t="s">
        <v>52</v>
      </c>
      <c r="C26" s="13">
        <v>23047</v>
      </c>
      <c r="D26" s="13">
        <v>165</v>
      </c>
      <c r="E26" s="12">
        <f t="shared" si="1"/>
        <v>7.1592832038877077E-3</v>
      </c>
      <c r="F26" s="13">
        <f t="shared" si="2"/>
        <v>1435.9333333333334</v>
      </c>
      <c r="G26" s="13">
        <v>236929</v>
      </c>
      <c r="H26" s="13">
        <v>31</v>
      </c>
      <c r="I26" s="21">
        <f t="shared" si="3"/>
        <v>0.18787878787878787</v>
      </c>
      <c r="J26" s="13">
        <v>745100</v>
      </c>
      <c r="K26" s="34">
        <f t="shared" si="4"/>
        <v>3.1448239768031772</v>
      </c>
      <c r="L26" s="2"/>
    </row>
    <row r="27" spans="1:12">
      <c r="A27" s="2"/>
      <c r="B27" s="11" t="s">
        <v>33</v>
      </c>
      <c r="C27" s="13">
        <v>44618</v>
      </c>
      <c r="D27" s="13">
        <v>307</v>
      </c>
      <c r="E27" s="23">
        <f t="shared" si="1"/>
        <v>6.8806311354161999E-3</v>
      </c>
      <c r="F27" s="13">
        <f t="shared" si="2"/>
        <v>1880.7491856677525</v>
      </c>
      <c r="G27" s="13">
        <v>577390</v>
      </c>
      <c r="H27" s="13">
        <v>54</v>
      </c>
      <c r="I27" s="21">
        <f t="shared" si="3"/>
        <v>0.1758957654723127</v>
      </c>
      <c r="J27" s="13">
        <v>1143600</v>
      </c>
      <c r="K27" s="34">
        <f t="shared" si="4"/>
        <v>1.9806370044510642</v>
      </c>
      <c r="L27" s="2"/>
    </row>
    <row r="28" spans="1:12">
      <c r="A28" s="2"/>
      <c r="B28" s="11" t="s">
        <v>135</v>
      </c>
      <c r="C28" s="13">
        <v>52527</v>
      </c>
      <c r="D28" s="13">
        <v>320</v>
      </c>
      <c r="E28" s="23">
        <f t="shared" si="1"/>
        <v>6.0921050126601555E-3</v>
      </c>
      <c r="F28" s="13">
        <f t="shared" si="2"/>
        <v>1764.8812499999999</v>
      </c>
      <c r="G28" s="13">
        <v>564762</v>
      </c>
      <c r="H28" s="13">
        <v>50</v>
      </c>
      <c r="I28" s="21">
        <f t="shared" si="3"/>
        <v>0.15625</v>
      </c>
      <c r="J28" s="13">
        <v>1112300</v>
      </c>
      <c r="K28" s="34">
        <f t="shared" si="4"/>
        <v>1.9695021973858013</v>
      </c>
      <c r="L28" s="2"/>
    </row>
    <row r="29" spans="1:12">
      <c r="A29" s="2"/>
      <c r="B29" s="11" t="s">
        <v>36</v>
      </c>
      <c r="C29" s="13">
        <v>45732</v>
      </c>
      <c r="D29" s="13">
        <v>288</v>
      </c>
      <c r="E29" s="23">
        <f t="shared" si="1"/>
        <v>6.2975596956179481E-3</v>
      </c>
      <c r="F29" s="13">
        <f t="shared" si="2"/>
        <v>1862.6666666666667</v>
      </c>
      <c r="G29" s="13">
        <v>536448</v>
      </c>
      <c r="H29" s="13">
        <v>46</v>
      </c>
      <c r="I29" s="21">
        <f t="shared" si="3"/>
        <v>0.15972222222222221</v>
      </c>
      <c r="J29" s="13">
        <v>989700</v>
      </c>
      <c r="K29" s="34">
        <f t="shared" si="4"/>
        <v>1.8449132068718683</v>
      </c>
      <c r="L29" s="2"/>
    </row>
    <row r="30" spans="1:12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4" t="s">
        <v>38</v>
      </c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8" t="s">
        <v>21</v>
      </c>
      <c r="C32" s="8" t="s">
        <v>3</v>
      </c>
      <c r="D32" s="8" t="s">
        <v>4</v>
      </c>
      <c r="E32" s="8" t="s">
        <v>7</v>
      </c>
      <c r="F32" s="8" t="s">
        <v>5</v>
      </c>
      <c r="G32" s="8" t="s">
        <v>6</v>
      </c>
      <c r="H32" s="8" t="s">
        <v>121</v>
      </c>
      <c r="I32" s="8" t="s">
        <v>123</v>
      </c>
      <c r="J32" s="8" t="s">
        <v>125</v>
      </c>
      <c r="K32" s="8" t="s">
        <v>127</v>
      </c>
      <c r="L32" s="2"/>
    </row>
    <row r="33" spans="1:12">
      <c r="A33" s="2"/>
      <c r="B33" s="11" t="s">
        <v>36</v>
      </c>
      <c r="C33" s="13">
        <f>C8</f>
        <v>45732</v>
      </c>
      <c r="D33" s="13">
        <f>D8</f>
        <v>288</v>
      </c>
      <c r="E33" s="23">
        <f>D33/C33</f>
        <v>6.2975596956179481E-3</v>
      </c>
      <c r="F33" s="13">
        <f>G33/D33</f>
        <v>1862.6666666666667</v>
      </c>
      <c r="G33" s="13">
        <f>G8</f>
        <v>536448</v>
      </c>
      <c r="H33" s="13">
        <f>H8</f>
        <v>46</v>
      </c>
      <c r="I33" s="5">
        <f t="shared" ref="I33" si="5">H33/D33</f>
        <v>0.15972222222222221</v>
      </c>
      <c r="J33" s="13">
        <f>J8</f>
        <v>989700</v>
      </c>
      <c r="K33" s="25">
        <f t="shared" ref="K33" si="6">J33/G33</f>
        <v>1.8449132068718683</v>
      </c>
      <c r="L33" s="2"/>
    </row>
    <row r="34" spans="1:12">
      <c r="A34" s="2"/>
      <c r="B34" s="9" t="s">
        <v>27</v>
      </c>
      <c r="C34" s="17">
        <f>IFERROR((C33-C35)/C35,"-")</f>
        <v>-0.12936204237820551</v>
      </c>
      <c r="D34" s="17">
        <f t="shared" ref="D34:K34" si="7">IFERROR((D33-D35)/D35,"-")</f>
        <v>-0.1</v>
      </c>
      <c r="E34" s="17">
        <f>IFERROR((E33-E35)/E35,"-")</f>
        <v>3.372474416163742E-2</v>
      </c>
      <c r="F34" s="17">
        <f t="shared" si="7"/>
        <v>5.5406230116993332E-2</v>
      </c>
      <c r="G34" s="17">
        <f t="shared" si="7"/>
        <v>-5.0134392894706087E-2</v>
      </c>
      <c r="H34" s="17">
        <f t="shared" si="7"/>
        <v>-0.08</v>
      </c>
      <c r="I34" s="17">
        <f t="shared" si="7"/>
        <v>2.2222222222222143E-2</v>
      </c>
      <c r="J34" s="17">
        <f t="shared" si="7"/>
        <v>-0.11022206239323923</v>
      </c>
      <c r="K34" s="17">
        <f t="shared" si="7"/>
        <v>-6.3259127448197283E-2</v>
      </c>
      <c r="L34" s="2"/>
    </row>
    <row r="35" spans="1:12">
      <c r="A35" s="2"/>
      <c r="B35" s="11" t="s">
        <v>35</v>
      </c>
      <c r="C35" s="13">
        <v>52527</v>
      </c>
      <c r="D35" s="13">
        <v>320</v>
      </c>
      <c r="E35" s="12">
        <v>6.0921050126601555E-3</v>
      </c>
      <c r="F35" s="13">
        <v>1764.8812499999999</v>
      </c>
      <c r="G35" s="13">
        <v>564762</v>
      </c>
      <c r="H35" s="13">
        <v>50</v>
      </c>
      <c r="I35" s="5">
        <v>0.15625</v>
      </c>
      <c r="J35" s="13">
        <v>1112300</v>
      </c>
      <c r="K35" s="25">
        <v>1.9695021973858013</v>
      </c>
      <c r="L35" s="2"/>
    </row>
    <row r="36" spans="1:12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4" t="s">
        <v>115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8" t="s">
        <v>11</v>
      </c>
      <c r="C38" s="8" t="s">
        <v>3</v>
      </c>
      <c r="D38" s="8" t="s">
        <v>4</v>
      </c>
      <c r="E38" s="8" t="s">
        <v>7</v>
      </c>
      <c r="F38" s="8" t="s">
        <v>5</v>
      </c>
      <c r="G38" s="8" t="s">
        <v>6</v>
      </c>
      <c r="H38" s="8" t="s">
        <v>121</v>
      </c>
      <c r="I38" s="8" t="s">
        <v>123</v>
      </c>
      <c r="J38" s="8" t="s">
        <v>125</v>
      </c>
      <c r="K38" s="8" t="s">
        <v>127</v>
      </c>
      <c r="L38" s="2"/>
    </row>
    <row r="39" spans="1:12">
      <c r="A39" s="2"/>
      <c r="B39" s="11" t="s">
        <v>186</v>
      </c>
      <c r="C39" s="13">
        <v>962</v>
      </c>
      <c r="D39" s="13">
        <v>5</v>
      </c>
      <c r="E39" s="12">
        <f t="shared" ref="E39:E68" si="8">D39/C39</f>
        <v>5.1975051975051978E-3</v>
      </c>
      <c r="F39" s="13">
        <f t="shared" ref="F39:F68" si="9">G39/D39</f>
        <v>1687.4</v>
      </c>
      <c r="G39" s="13">
        <v>8437</v>
      </c>
      <c r="H39" s="13">
        <v>0</v>
      </c>
      <c r="I39" s="5">
        <f t="shared" ref="I39:I68" si="10">H39/D39</f>
        <v>0</v>
      </c>
      <c r="J39" s="13">
        <v>0</v>
      </c>
      <c r="K39" s="25">
        <f t="shared" ref="K39:K68" si="11">J39/G39</f>
        <v>0</v>
      </c>
      <c r="L39" s="2"/>
    </row>
    <row r="40" spans="1:12">
      <c r="A40" s="2"/>
      <c r="B40" s="11" t="s">
        <v>187</v>
      </c>
      <c r="C40" s="13">
        <v>1222</v>
      </c>
      <c r="D40" s="13">
        <v>10</v>
      </c>
      <c r="E40" s="12">
        <f t="shared" si="8"/>
        <v>8.1833060556464818E-3</v>
      </c>
      <c r="F40" s="13">
        <f t="shared" si="9"/>
        <v>1685.2</v>
      </c>
      <c r="G40" s="13">
        <v>16852</v>
      </c>
      <c r="H40" s="13">
        <v>0</v>
      </c>
      <c r="I40" s="5">
        <f t="shared" si="10"/>
        <v>0</v>
      </c>
      <c r="J40" s="13">
        <v>0</v>
      </c>
      <c r="K40" s="25">
        <f t="shared" si="11"/>
        <v>0</v>
      </c>
      <c r="L40" s="2"/>
    </row>
    <row r="41" spans="1:12">
      <c r="A41" s="2"/>
      <c r="B41" s="11" t="s">
        <v>188</v>
      </c>
      <c r="C41" s="13">
        <v>1787</v>
      </c>
      <c r="D41" s="13">
        <v>17</v>
      </c>
      <c r="E41" s="12">
        <f t="shared" si="8"/>
        <v>9.5131505316172361E-3</v>
      </c>
      <c r="F41" s="13">
        <f t="shared" si="9"/>
        <v>1565.2352941176471</v>
      </c>
      <c r="G41" s="13">
        <v>26609</v>
      </c>
      <c r="H41" s="13">
        <v>6</v>
      </c>
      <c r="I41" s="5">
        <f t="shared" si="10"/>
        <v>0.35294117647058826</v>
      </c>
      <c r="J41" s="13">
        <v>118400</v>
      </c>
      <c r="K41" s="25">
        <f t="shared" si="11"/>
        <v>4.4496223082415725</v>
      </c>
      <c r="L41" s="2"/>
    </row>
    <row r="42" spans="1:12">
      <c r="A42" s="2"/>
      <c r="B42" s="11" t="s">
        <v>189</v>
      </c>
      <c r="C42" s="13">
        <v>1805</v>
      </c>
      <c r="D42" s="13">
        <v>11</v>
      </c>
      <c r="E42" s="12">
        <f t="shared" si="8"/>
        <v>6.0941828254847648E-3</v>
      </c>
      <c r="F42" s="13">
        <f t="shared" si="9"/>
        <v>1137</v>
      </c>
      <c r="G42" s="13">
        <v>12507</v>
      </c>
      <c r="H42" s="13">
        <v>1</v>
      </c>
      <c r="I42" s="5">
        <f t="shared" si="10"/>
        <v>9.0909090909090912E-2</v>
      </c>
      <c r="J42" s="13">
        <v>18900</v>
      </c>
      <c r="K42" s="25">
        <f t="shared" si="11"/>
        <v>1.5111537538978173</v>
      </c>
      <c r="L42" s="2"/>
    </row>
    <row r="43" spans="1:12">
      <c r="A43" s="2"/>
      <c r="B43" s="11" t="s">
        <v>190</v>
      </c>
      <c r="C43" s="13">
        <v>1749</v>
      </c>
      <c r="D43" s="13">
        <v>11</v>
      </c>
      <c r="E43" s="12">
        <f t="shared" si="8"/>
        <v>6.2893081761006293E-3</v>
      </c>
      <c r="F43" s="13">
        <f t="shared" si="9"/>
        <v>2278</v>
      </c>
      <c r="G43" s="13">
        <v>25058</v>
      </c>
      <c r="H43" s="13">
        <v>3</v>
      </c>
      <c r="I43" s="5">
        <f t="shared" si="10"/>
        <v>0.27272727272727271</v>
      </c>
      <c r="J43" s="13">
        <v>56700</v>
      </c>
      <c r="K43" s="25">
        <f t="shared" si="11"/>
        <v>2.2627504190278556</v>
      </c>
      <c r="L43" s="2"/>
    </row>
    <row r="44" spans="1:12">
      <c r="A44" s="2"/>
      <c r="B44" s="11" t="s">
        <v>191</v>
      </c>
      <c r="C44" s="13">
        <v>1647</v>
      </c>
      <c r="D44" s="13">
        <v>11</v>
      </c>
      <c r="E44" s="12">
        <f t="shared" si="8"/>
        <v>6.6788099574984824E-3</v>
      </c>
      <c r="F44" s="13">
        <f t="shared" si="9"/>
        <v>1674</v>
      </c>
      <c r="G44" s="13">
        <v>18414</v>
      </c>
      <c r="H44" s="13">
        <v>1</v>
      </c>
      <c r="I44" s="5">
        <f t="shared" si="10"/>
        <v>9.0909090909090912E-2</v>
      </c>
      <c r="J44" s="13">
        <v>19900</v>
      </c>
      <c r="K44" s="25">
        <f t="shared" si="11"/>
        <v>1.080699467796242</v>
      </c>
      <c r="L44" s="2"/>
    </row>
    <row r="45" spans="1:12">
      <c r="A45" s="2"/>
      <c r="B45" s="11" t="s">
        <v>192</v>
      </c>
      <c r="C45" s="13">
        <v>1579</v>
      </c>
      <c r="D45" s="13">
        <v>7</v>
      </c>
      <c r="E45" s="12">
        <f t="shared" si="8"/>
        <v>4.4331855604813177E-3</v>
      </c>
      <c r="F45" s="13">
        <f t="shared" si="9"/>
        <v>1785.1428571428571</v>
      </c>
      <c r="G45" s="13">
        <v>12496</v>
      </c>
      <c r="H45" s="13">
        <v>1</v>
      </c>
      <c r="I45" s="5">
        <f t="shared" si="10"/>
        <v>0.14285714285714285</v>
      </c>
      <c r="J45" s="13">
        <v>19900</v>
      </c>
      <c r="K45" s="25">
        <f t="shared" si="11"/>
        <v>1.5925096030729833</v>
      </c>
      <c r="L45" s="2"/>
    </row>
    <row r="46" spans="1:12">
      <c r="A46" s="2"/>
      <c r="B46" s="11" t="s">
        <v>193</v>
      </c>
      <c r="C46" s="13">
        <v>1352</v>
      </c>
      <c r="D46" s="13">
        <v>5</v>
      </c>
      <c r="E46" s="12">
        <f t="shared" si="8"/>
        <v>3.6982248520710057E-3</v>
      </c>
      <c r="F46" s="13">
        <f t="shared" si="9"/>
        <v>1810.6</v>
      </c>
      <c r="G46" s="13">
        <v>9053</v>
      </c>
      <c r="H46" s="13">
        <v>0</v>
      </c>
      <c r="I46" s="5">
        <f t="shared" si="10"/>
        <v>0</v>
      </c>
      <c r="J46" s="13">
        <v>0</v>
      </c>
      <c r="K46" s="25">
        <f t="shared" si="11"/>
        <v>0</v>
      </c>
      <c r="L46" s="2"/>
    </row>
    <row r="47" spans="1:12">
      <c r="A47" s="2"/>
      <c r="B47" s="11" t="s">
        <v>194</v>
      </c>
      <c r="C47" s="13">
        <v>1837</v>
      </c>
      <c r="D47" s="13">
        <v>11</v>
      </c>
      <c r="E47" s="12">
        <f t="shared" si="8"/>
        <v>5.9880239520958087E-3</v>
      </c>
      <c r="F47" s="13">
        <f t="shared" si="9"/>
        <v>1824</v>
      </c>
      <c r="G47" s="13">
        <v>20064</v>
      </c>
      <c r="H47" s="13">
        <v>1</v>
      </c>
      <c r="I47" s="5">
        <f t="shared" si="10"/>
        <v>9.0909090909090912E-2</v>
      </c>
      <c r="J47" s="13">
        <v>18900</v>
      </c>
      <c r="K47" s="25">
        <f t="shared" si="11"/>
        <v>0.94198564593301437</v>
      </c>
      <c r="L47" s="2"/>
    </row>
    <row r="48" spans="1:12">
      <c r="A48" s="2"/>
      <c r="B48" s="11" t="s">
        <v>195</v>
      </c>
      <c r="C48" s="13">
        <v>2140</v>
      </c>
      <c r="D48" s="13">
        <v>6</v>
      </c>
      <c r="E48" s="12">
        <f t="shared" si="8"/>
        <v>2.8037383177570091E-3</v>
      </c>
      <c r="F48" s="13">
        <f t="shared" si="9"/>
        <v>799.33333333333337</v>
      </c>
      <c r="G48" s="13">
        <v>4796</v>
      </c>
      <c r="H48" s="13">
        <v>0</v>
      </c>
      <c r="I48" s="5">
        <f t="shared" si="10"/>
        <v>0</v>
      </c>
      <c r="J48" s="13">
        <v>0</v>
      </c>
      <c r="K48" s="25">
        <f t="shared" si="11"/>
        <v>0</v>
      </c>
      <c r="L48" s="2"/>
    </row>
    <row r="49" spans="1:12">
      <c r="A49" s="2"/>
      <c r="B49" s="11" t="s">
        <v>196</v>
      </c>
      <c r="C49" s="13">
        <v>1747</v>
      </c>
      <c r="D49" s="13">
        <v>13</v>
      </c>
      <c r="E49" s="12">
        <f t="shared" si="8"/>
        <v>7.4413279908414421E-3</v>
      </c>
      <c r="F49" s="13">
        <f t="shared" si="9"/>
        <v>2119.6153846153848</v>
      </c>
      <c r="G49" s="13">
        <v>27555</v>
      </c>
      <c r="H49" s="13">
        <v>3</v>
      </c>
      <c r="I49" s="5">
        <f t="shared" si="10"/>
        <v>0.23076923076923078</v>
      </c>
      <c r="J49" s="13">
        <v>57700</v>
      </c>
      <c r="K49" s="25">
        <f t="shared" si="11"/>
        <v>2.0939938305207768</v>
      </c>
      <c r="L49" s="2"/>
    </row>
    <row r="50" spans="1:12">
      <c r="A50" s="2"/>
      <c r="B50" s="11" t="s">
        <v>197</v>
      </c>
      <c r="C50" s="13">
        <v>1575</v>
      </c>
      <c r="D50" s="13">
        <v>6</v>
      </c>
      <c r="E50" s="12">
        <f t="shared" si="8"/>
        <v>3.8095238095238095E-3</v>
      </c>
      <c r="F50" s="13">
        <f t="shared" si="9"/>
        <v>2447.5</v>
      </c>
      <c r="G50" s="13">
        <v>14685</v>
      </c>
      <c r="H50" s="13">
        <v>1</v>
      </c>
      <c r="I50" s="5">
        <f t="shared" si="10"/>
        <v>0.16666666666666666</v>
      </c>
      <c r="J50" s="13">
        <v>46800</v>
      </c>
      <c r="K50" s="25">
        <f t="shared" si="11"/>
        <v>3.1869254341164455</v>
      </c>
      <c r="L50" s="2"/>
    </row>
    <row r="51" spans="1:12">
      <c r="A51" s="2"/>
      <c r="B51" s="11" t="s">
        <v>198</v>
      </c>
      <c r="C51" s="13">
        <v>1365</v>
      </c>
      <c r="D51" s="13">
        <v>6</v>
      </c>
      <c r="E51" s="12">
        <f t="shared" si="8"/>
        <v>4.3956043956043956E-3</v>
      </c>
      <c r="F51" s="13">
        <f t="shared" si="9"/>
        <v>2509.8333333333335</v>
      </c>
      <c r="G51" s="13">
        <v>15059</v>
      </c>
      <c r="H51" s="13">
        <v>0</v>
      </c>
      <c r="I51" s="5">
        <f t="shared" si="10"/>
        <v>0</v>
      </c>
      <c r="J51" s="13">
        <v>0</v>
      </c>
      <c r="K51" s="25">
        <f t="shared" si="11"/>
        <v>0</v>
      </c>
      <c r="L51" s="2"/>
    </row>
    <row r="52" spans="1:12">
      <c r="A52" s="2"/>
      <c r="B52" s="11" t="s">
        <v>199</v>
      </c>
      <c r="C52" s="13">
        <v>1190</v>
      </c>
      <c r="D52" s="13">
        <v>11</v>
      </c>
      <c r="E52" s="12">
        <f t="shared" si="8"/>
        <v>9.2436974789915968E-3</v>
      </c>
      <c r="F52" s="13">
        <f t="shared" si="9"/>
        <v>1988</v>
      </c>
      <c r="G52" s="13">
        <v>21868</v>
      </c>
      <c r="H52" s="13">
        <v>1</v>
      </c>
      <c r="I52" s="5">
        <f t="shared" si="10"/>
        <v>9.0909090909090912E-2</v>
      </c>
      <c r="J52" s="13">
        <v>16900</v>
      </c>
      <c r="K52" s="25">
        <f t="shared" si="11"/>
        <v>0.77281873056520944</v>
      </c>
      <c r="L52" s="2"/>
    </row>
    <row r="53" spans="1:12">
      <c r="A53" s="2"/>
      <c r="B53" s="11" t="s">
        <v>200</v>
      </c>
      <c r="C53" s="13">
        <v>1077</v>
      </c>
      <c r="D53" s="13">
        <v>5</v>
      </c>
      <c r="E53" s="12">
        <f t="shared" si="8"/>
        <v>4.642525533890436E-3</v>
      </c>
      <c r="F53" s="13">
        <f t="shared" si="9"/>
        <v>1625.8</v>
      </c>
      <c r="G53" s="13">
        <v>8129</v>
      </c>
      <c r="H53" s="13">
        <v>0</v>
      </c>
      <c r="I53" s="5">
        <f t="shared" si="10"/>
        <v>0</v>
      </c>
      <c r="J53" s="13">
        <v>0</v>
      </c>
      <c r="K53" s="25">
        <f t="shared" si="11"/>
        <v>0</v>
      </c>
      <c r="L53" s="2"/>
    </row>
    <row r="54" spans="1:12">
      <c r="A54" s="2"/>
      <c r="B54" s="11" t="s">
        <v>201</v>
      </c>
      <c r="C54" s="13">
        <v>1217</v>
      </c>
      <c r="D54" s="13">
        <v>12</v>
      </c>
      <c r="E54" s="12">
        <f t="shared" si="8"/>
        <v>9.8603122432210349E-3</v>
      </c>
      <c r="F54" s="13">
        <f t="shared" si="9"/>
        <v>1865.4166666666667</v>
      </c>
      <c r="G54" s="13">
        <v>22385</v>
      </c>
      <c r="H54" s="13">
        <v>2</v>
      </c>
      <c r="I54" s="5">
        <f t="shared" si="10"/>
        <v>0.16666666666666666</v>
      </c>
      <c r="J54" s="13">
        <v>53700</v>
      </c>
      <c r="K54" s="25">
        <f t="shared" si="11"/>
        <v>2.3989278534733081</v>
      </c>
      <c r="L54" s="2"/>
    </row>
    <row r="55" spans="1:12">
      <c r="A55" s="2"/>
      <c r="B55" s="11" t="s">
        <v>202</v>
      </c>
      <c r="C55" s="13">
        <v>1530</v>
      </c>
      <c r="D55" s="13">
        <v>13</v>
      </c>
      <c r="E55" s="12">
        <f t="shared" si="8"/>
        <v>8.4967320261437902E-3</v>
      </c>
      <c r="F55" s="13">
        <f t="shared" si="9"/>
        <v>1861.5384615384614</v>
      </c>
      <c r="G55" s="13">
        <v>24200</v>
      </c>
      <c r="H55" s="13">
        <v>4</v>
      </c>
      <c r="I55" s="5">
        <f t="shared" si="10"/>
        <v>0.30769230769230771</v>
      </c>
      <c r="J55" s="13">
        <v>79600</v>
      </c>
      <c r="K55" s="25">
        <f t="shared" si="11"/>
        <v>3.2892561983471076</v>
      </c>
      <c r="L55" s="2"/>
    </row>
    <row r="56" spans="1:12">
      <c r="A56" s="2"/>
      <c r="B56" s="11" t="s">
        <v>203</v>
      </c>
      <c r="C56" s="13">
        <v>1511</v>
      </c>
      <c r="D56" s="13">
        <v>11</v>
      </c>
      <c r="E56" s="12">
        <f t="shared" si="8"/>
        <v>7.2799470549305099E-3</v>
      </c>
      <c r="F56" s="13">
        <f t="shared" si="9"/>
        <v>1802</v>
      </c>
      <c r="G56" s="13">
        <v>19822</v>
      </c>
      <c r="H56" s="13">
        <v>3</v>
      </c>
      <c r="I56" s="5">
        <f t="shared" si="10"/>
        <v>0.27272727272727271</v>
      </c>
      <c r="J56" s="13">
        <v>58700</v>
      </c>
      <c r="K56" s="25">
        <f t="shared" si="11"/>
        <v>2.9613560690142267</v>
      </c>
      <c r="L56" s="2"/>
    </row>
    <row r="57" spans="1:12">
      <c r="A57" s="2"/>
      <c r="B57" s="11" t="s">
        <v>204</v>
      </c>
      <c r="C57" s="13">
        <v>1532</v>
      </c>
      <c r="D57" s="13">
        <v>10</v>
      </c>
      <c r="E57" s="12">
        <f t="shared" si="8"/>
        <v>6.5274151436031328E-3</v>
      </c>
      <c r="F57" s="13">
        <f t="shared" si="9"/>
        <v>1527.9</v>
      </c>
      <c r="G57" s="13">
        <v>15279</v>
      </c>
      <c r="H57" s="13">
        <v>1</v>
      </c>
      <c r="I57" s="5">
        <f t="shared" si="10"/>
        <v>0.1</v>
      </c>
      <c r="J57" s="13">
        <v>18900</v>
      </c>
      <c r="K57" s="25">
        <f t="shared" si="11"/>
        <v>1.2369919497349302</v>
      </c>
      <c r="L57" s="2"/>
    </row>
    <row r="58" spans="1:12">
      <c r="A58" s="2"/>
      <c r="B58" s="11" t="s">
        <v>205</v>
      </c>
      <c r="C58" s="13">
        <v>2534</v>
      </c>
      <c r="D58" s="13">
        <v>9</v>
      </c>
      <c r="E58" s="12">
        <f t="shared" si="8"/>
        <v>3.5516969218626678E-3</v>
      </c>
      <c r="F58" s="13">
        <f t="shared" si="9"/>
        <v>2146.2222222222222</v>
      </c>
      <c r="G58" s="13">
        <v>19316</v>
      </c>
      <c r="H58" s="13">
        <v>1</v>
      </c>
      <c r="I58" s="5">
        <f t="shared" si="10"/>
        <v>0.1111111111111111</v>
      </c>
      <c r="J58" s="13">
        <v>19900</v>
      </c>
      <c r="K58" s="25">
        <f t="shared" si="11"/>
        <v>1.030234002899151</v>
      </c>
      <c r="L58" s="2"/>
    </row>
    <row r="59" spans="1:12">
      <c r="A59" s="2"/>
      <c r="B59" s="11" t="s">
        <v>206</v>
      </c>
      <c r="C59" s="13">
        <v>1593</v>
      </c>
      <c r="D59" s="13">
        <v>14</v>
      </c>
      <c r="E59" s="12">
        <f t="shared" si="8"/>
        <v>8.7884494664155679E-3</v>
      </c>
      <c r="F59" s="13">
        <f t="shared" si="9"/>
        <v>1991</v>
      </c>
      <c r="G59" s="13">
        <v>27874</v>
      </c>
      <c r="H59" s="13">
        <v>2</v>
      </c>
      <c r="I59" s="5">
        <f t="shared" si="10"/>
        <v>0.14285714285714285</v>
      </c>
      <c r="J59" s="13">
        <v>39800</v>
      </c>
      <c r="K59" s="25">
        <f t="shared" si="11"/>
        <v>1.4278539140417594</v>
      </c>
      <c r="L59" s="2"/>
    </row>
    <row r="60" spans="1:12">
      <c r="A60" s="2"/>
      <c r="B60" s="11" t="s">
        <v>207</v>
      </c>
      <c r="C60" s="13">
        <v>1324</v>
      </c>
      <c r="D60" s="13">
        <v>16</v>
      </c>
      <c r="E60" s="12">
        <f t="shared" si="8"/>
        <v>1.2084592145015106E-2</v>
      </c>
      <c r="F60" s="13">
        <f t="shared" si="9"/>
        <v>1846.625</v>
      </c>
      <c r="G60" s="13">
        <v>29546</v>
      </c>
      <c r="H60" s="13">
        <v>4</v>
      </c>
      <c r="I60" s="5">
        <f t="shared" si="10"/>
        <v>0.25</v>
      </c>
      <c r="J60" s="13">
        <v>79600</v>
      </c>
      <c r="K60" s="25">
        <f t="shared" si="11"/>
        <v>2.6941041088472213</v>
      </c>
      <c r="L60" s="2"/>
    </row>
    <row r="61" spans="1:12">
      <c r="A61" s="2"/>
      <c r="B61" s="11" t="s">
        <v>208</v>
      </c>
      <c r="C61" s="13">
        <v>1442</v>
      </c>
      <c r="D61" s="13">
        <v>8</v>
      </c>
      <c r="E61" s="12">
        <f t="shared" si="8"/>
        <v>5.5478502080443829E-3</v>
      </c>
      <c r="F61" s="13">
        <f t="shared" si="9"/>
        <v>2656.5</v>
      </c>
      <c r="G61" s="13">
        <v>21252</v>
      </c>
      <c r="H61" s="13">
        <v>1</v>
      </c>
      <c r="I61" s="5">
        <f t="shared" si="10"/>
        <v>0.125</v>
      </c>
      <c r="J61" s="13">
        <v>21600</v>
      </c>
      <c r="K61" s="25">
        <f t="shared" si="11"/>
        <v>1.0163749294184077</v>
      </c>
      <c r="L61" s="2"/>
    </row>
    <row r="62" spans="1:12">
      <c r="A62" s="2"/>
      <c r="B62" s="11" t="s">
        <v>209</v>
      </c>
      <c r="C62" s="13">
        <v>1782</v>
      </c>
      <c r="D62" s="13">
        <v>14</v>
      </c>
      <c r="E62" s="12">
        <f t="shared" si="8"/>
        <v>7.8563411896745237E-3</v>
      </c>
      <c r="F62" s="13">
        <f t="shared" si="9"/>
        <v>2385.4285714285716</v>
      </c>
      <c r="G62" s="13">
        <v>33396</v>
      </c>
      <c r="H62" s="13">
        <v>4</v>
      </c>
      <c r="I62" s="5">
        <f t="shared" si="10"/>
        <v>0.2857142857142857</v>
      </c>
      <c r="J62" s="13">
        <v>109500</v>
      </c>
      <c r="K62" s="25">
        <f t="shared" si="11"/>
        <v>3.2788357887172115</v>
      </c>
      <c r="L62" s="2"/>
    </row>
    <row r="63" spans="1:12">
      <c r="A63" s="2"/>
      <c r="B63" s="11" t="s">
        <v>210</v>
      </c>
      <c r="C63" s="13">
        <v>1645</v>
      </c>
      <c r="D63" s="13">
        <v>9</v>
      </c>
      <c r="E63" s="12">
        <f t="shared" si="8"/>
        <v>5.47112462006079E-3</v>
      </c>
      <c r="F63" s="13">
        <f t="shared" si="9"/>
        <v>1964.1111111111111</v>
      </c>
      <c r="G63" s="13">
        <v>17677</v>
      </c>
      <c r="H63" s="13">
        <v>2</v>
      </c>
      <c r="I63" s="5">
        <f t="shared" si="10"/>
        <v>0.22222222222222221</v>
      </c>
      <c r="J63" s="13">
        <v>37800</v>
      </c>
      <c r="K63" s="25">
        <f t="shared" si="11"/>
        <v>2.1383718956836568</v>
      </c>
      <c r="L63" s="2"/>
    </row>
    <row r="64" spans="1:12">
      <c r="A64" s="2"/>
      <c r="B64" s="11" t="s">
        <v>211</v>
      </c>
      <c r="C64" s="13">
        <v>1303</v>
      </c>
      <c r="D64" s="13">
        <v>7</v>
      </c>
      <c r="E64" s="12">
        <f t="shared" si="8"/>
        <v>5.3722179585571758E-3</v>
      </c>
      <c r="F64" s="13">
        <f t="shared" si="9"/>
        <v>1862.1428571428571</v>
      </c>
      <c r="G64" s="13">
        <v>13035</v>
      </c>
      <c r="H64" s="13">
        <v>0</v>
      </c>
      <c r="I64" s="5">
        <f t="shared" si="10"/>
        <v>0</v>
      </c>
      <c r="J64" s="13">
        <v>0</v>
      </c>
      <c r="K64" s="25">
        <f t="shared" si="11"/>
        <v>0</v>
      </c>
      <c r="L64" s="2"/>
    </row>
    <row r="65" spans="1:12">
      <c r="A65" s="2"/>
      <c r="B65" s="11" t="s">
        <v>212</v>
      </c>
      <c r="C65" s="13">
        <v>1382</v>
      </c>
      <c r="D65" s="13">
        <v>7</v>
      </c>
      <c r="E65" s="12">
        <f t="shared" si="8"/>
        <v>5.065123010130246E-3</v>
      </c>
      <c r="F65" s="13">
        <f t="shared" si="9"/>
        <v>1604.4285714285713</v>
      </c>
      <c r="G65" s="13">
        <v>11231</v>
      </c>
      <c r="H65" s="13">
        <v>0</v>
      </c>
      <c r="I65" s="5">
        <f t="shared" si="10"/>
        <v>0</v>
      </c>
      <c r="J65" s="13">
        <v>78600</v>
      </c>
      <c r="K65" s="25">
        <f t="shared" si="11"/>
        <v>6.9984863324726208</v>
      </c>
      <c r="L65" s="2"/>
    </row>
    <row r="66" spans="1:12">
      <c r="A66" s="2"/>
      <c r="B66" s="11" t="s">
        <v>213</v>
      </c>
      <c r="C66" s="13">
        <v>1238</v>
      </c>
      <c r="D66" s="13">
        <v>9</v>
      </c>
      <c r="E66" s="12">
        <f t="shared" si="8"/>
        <v>7.2697899838449114E-3</v>
      </c>
      <c r="F66" s="13">
        <f t="shared" si="9"/>
        <v>1386</v>
      </c>
      <c r="G66" s="13">
        <v>12474</v>
      </c>
      <c r="H66" s="13">
        <v>1</v>
      </c>
      <c r="I66" s="5">
        <f t="shared" si="10"/>
        <v>0.1111111111111111</v>
      </c>
      <c r="J66" s="13">
        <v>43200</v>
      </c>
      <c r="K66" s="25">
        <f t="shared" si="11"/>
        <v>3.4632034632034632</v>
      </c>
      <c r="L66" s="2"/>
    </row>
    <row r="67" spans="1:12">
      <c r="A67" s="2"/>
      <c r="B67" s="11" t="s">
        <v>214</v>
      </c>
      <c r="C67" s="13">
        <v>1084</v>
      </c>
      <c r="D67" s="13">
        <v>10</v>
      </c>
      <c r="E67" s="12">
        <f t="shared" si="8"/>
        <v>9.2250922509225092E-3</v>
      </c>
      <c r="F67" s="13">
        <f t="shared" si="9"/>
        <v>1926.1</v>
      </c>
      <c r="G67" s="13">
        <v>19261</v>
      </c>
      <c r="H67" s="13">
        <v>1</v>
      </c>
      <c r="I67" s="5">
        <f t="shared" si="10"/>
        <v>0.1</v>
      </c>
      <c r="J67" s="13">
        <v>18900</v>
      </c>
      <c r="K67" s="25">
        <f t="shared" si="11"/>
        <v>0.9812574632677431</v>
      </c>
      <c r="L67" s="2"/>
    </row>
    <row r="68" spans="1:12">
      <c r="A68" s="2"/>
      <c r="B68" s="11" t="s">
        <v>215</v>
      </c>
      <c r="C68" s="13">
        <v>1581</v>
      </c>
      <c r="D68" s="13">
        <v>4</v>
      </c>
      <c r="E68" s="12">
        <f t="shared" si="8"/>
        <v>2.5300442757748261E-3</v>
      </c>
      <c r="F68" s="13">
        <f t="shared" si="9"/>
        <v>2029.5</v>
      </c>
      <c r="G68" s="13">
        <v>8118</v>
      </c>
      <c r="H68" s="13">
        <v>2</v>
      </c>
      <c r="I68" s="5">
        <f t="shared" si="10"/>
        <v>0.5</v>
      </c>
      <c r="J68" s="13">
        <v>103500</v>
      </c>
      <c r="K68" s="25">
        <f t="shared" si="11"/>
        <v>12.749445676274945</v>
      </c>
      <c r="L68" s="2"/>
    </row>
  </sheetData>
  <mergeCells count="2">
    <mergeCell ref="A1:L3"/>
    <mergeCell ref="A4:L4"/>
  </mergeCells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sqref="A1:H3"/>
    </sheetView>
  </sheetViews>
  <sheetFormatPr defaultRowHeight="16.5"/>
  <cols>
    <col min="1" max="1" width="5.625" style="1" customWidth="1"/>
    <col min="2" max="7" width="13.625" style="1" customWidth="1"/>
    <col min="8" max="8" width="5.625" style="1" customWidth="1"/>
    <col min="9" max="9" width="10.375" style="1" bestFit="1" customWidth="1"/>
    <col min="10" max="16384" width="9" style="1"/>
  </cols>
  <sheetData>
    <row r="1" spans="1:8" ht="15" customHeight="1">
      <c r="A1" s="51" t="s">
        <v>75</v>
      </c>
      <c r="B1" s="51"/>
      <c r="C1" s="51"/>
      <c r="D1" s="51"/>
      <c r="E1" s="51"/>
      <c r="F1" s="51"/>
      <c r="G1" s="51"/>
      <c r="H1" s="51"/>
    </row>
    <row r="2" spans="1:8" ht="15" customHeight="1">
      <c r="A2" s="51"/>
      <c r="B2" s="51"/>
      <c r="C2" s="51"/>
      <c r="D2" s="51"/>
      <c r="E2" s="51"/>
      <c r="F2" s="51"/>
      <c r="G2" s="51"/>
      <c r="H2" s="51"/>
    </row>
    <row r="3" spans="1:8" ht="15" customHeight="1">
      <c r="A3" s="51"/>
      <c r="B3" s="51"/>
      <c r="C3" s="51"/>
      <c r="D3" s="51"/>
      <c r="E3" s="51"/>
      <c r="F3" s="51"/>
      <c r="G3" s="51"/>
      <c r="H3" s="51"/>
    </row>
    <row r="4" spans="1:8">
      <c r="A4" s="52" t="s">
        <v>70</v>
      </c>
      <c r="B4" s="52"/>
      <c r="C4" s="52"/>
      <c r="D4" s="52"/>
      <c r="E4" s="52"/>
      <c r="F4" s="52"/>
      <c r="G4" s="52"/>
      <c r="H4" s="52"/>
    </row>
    <row r="5" spans="1:8" ht="14.25" customHeight="1">
      <c r="A5" s="3"/>
      <c r="B5" s="3"/>
      <c r="C5" s="3"/>
      <c r="D5" s="3"/>
      <c r="E5" s="3"/>
      <c r="F5" s="3"/>
      <c r="G5" s="3"/>
      <c r="H5" s="3"/>
    </row>
    <row r="6" spans="1:8" ht="22.5" customHeight="1">
      <c r="A6" s="2"/>
      <c r="B6" s="4" t="s">
        <v>14</v>
      </c>
      <c r="C6" s="2"/>
      <c r="D6" s="2"/>
      <c r="E6" s="2"/>
      <c r="F6" s="2"/>
      <c r="G6" s="2"/>
      <c r="H6" s="2"/>
    </row>
    <row r="7" spans="1:8">
      <c r="A7" s="2"/>
      <c r="B7" s="7" t="s">
        <v>8</v>
      </c>
      <c r="C7" s="8" t="s">
        <v>0</v>
      </c>
      <c r="D7" s="8" t="s">
        <v>1</v>
      </c>
      <c r="E7" s="8" t="s">
        <v>7</v>
      </c>
      <c r="F7" s="8" t="s">
        <v>5</v>
      </c>
      <c r="G7" s="8" t="s">
        <v>6</v>
      </c>
      <c r="H7" s="2"/>
    </row>
    <row r="8" spans="1:8">
      <c r="A8" s="2"/>
      <c r="B8" s="9" t="s">
        <v>9</v>
      </c>
      <c r="C8" s="14">
        <f>SUM(C9:C10)</f>
        <v>55818</v>
      </c>
      <c r="D8" s="14">
        <f>SUM(D9:D10)</f>
        <v>606</v>
      </c>
      <c r="E8" s="10">
        <f>D8/C8</f>
        <v>1.0856712888315597E-2</v>
      </c>
      <c r="F8" s="14">
        <f>G8/D8</f>
        <v>2447.227722772277</v>
      </c>
      <c r="G8" s="14">
        <f>SUM(G9:G10)</f>
        <v>1483020</v>
      </c>
      <c r="H8" s="2"/>
    </row>
    <row r="9" spans="1:8">
      <c r="A9" s="2"/>
      <c r="B9" s="6" t="s">
        <v>2</v>
      </c>
      <c r="C9" s="13">
        <v>28770</v>
      </c>
      <c r="D9" s="13">
        <v>228</v>
      </c>
      <c r="E9" s="21">
        <f>D9/C9</f>
        <v>7.9249217935349319E-3</v>
      </c>
      <c r="F9" s="20">
        <f>G9/D9</f>
        <v>2908.0526315789475</v>
      </c>
      <c r="G9" s="13">
        <v>663036</v>
      </c>
      <c r="H9" s="2"/>
    </row>
    <row r="10" spans="1:8">
      <c r="A10" s="2"/>
      <c r="B10" s="6" t="s">
        <v>89</v>
      </c>
      <c r="C10" s="13">
        <v>27048</v>
      </c>
      <c r="D10" s="13">
        <v>378</v>
      </c>
      <c r="E10" s="21">
        <f>D10/C10</f>
        <v>1.3975155279503106E-2</v>
      </c>
      <c r="F10" s="20">
        <f>G10/D10</f>
        <v>2169.2698412698414</v>
      </c>
      <c r="G10" s="13">
        <v>819984</v>
      </c>
      <c r="H10" s="2"/>
    </row>
    <row r="11" spans="1:8">
      <c r="A11" s="2"/>
      <c r="B11" s="4"/>
      <c r="C11" s="2"/>
      <c r="D11" s="2"/>
      <c r="E11" s="2"/>
      <c r="F11" s="2"/>
      <c r="G11" s="2"/>
      <c r="H11" s="2"/>
    </row>
    <row r="12" spans="1:8">
      <c r="A12" s="2"/>
      <c r="B12" s="4" t="s">
        <v>12</v>
      </c>
      <c r="C12" s="2"/>
      <c r="D12" s="2"/>
      <c r="E12" s="2"/>
      <c r="F12" s="2"/>
      <c r="G12" s="2"/>
      <c r="H12" s="2"/>
    </row>
    <row r="13" spans="1:8">
      <c r="A13" s="2"/>
      <c r="B13" s="8" t="s">
        <v>11</v>
      </c>
      <c r="C13" s="8" t="s">
        <v>3</v>
      </c>
      <c r="D13" s="8" t="s">
        <v>4</v>
      </c>
      <c r="E13" s="8" t="s">
        <v>7</v>
      </c>
      <c r="F13" s="8" t="s">
        <v>5</v>
      </c>
      <c r="G13" s="8" t="s">
        <v>6</v>
      </c>
      <c r="H13" s="2"/>
    </row>
    <row r="14" spans="1:8">
      <c r="A14" s="2"/>
      <c r="B14" s="9" t="s">
        <v>9</v>
      </c>
      <c r="C14" s="14">
        <f>SUM(C15:C26)</f>
        <v>55818</v>
      </c>
      <c r="D14" s="14">
        <f>SUM(D15:D26)</f>
        <v>606</v>
      </c>
      <c r="E14" s="10">
        <f>IFERROR(D14/C14,"-")</f>
        <v>1.0856712888315597E-2</v>
      </c>
      <c r="F14" s="14">
        <f>IFERROR(G14/D14,"-")</f>
        <v>2447.227722772277</v>
      </c>
      <c r="G14" s="14">
        <f>SUM(G15:G26)</f>
        <v>1483020</v>
      </c>
      <c r="H14" s="2"/>
    </row>
    <row r="15" spans="1:8">
      <c r="A15" s="2"/>
      <c r="B15" s="11" t="s">
        <v>13</v>
      </c>
      <c r="C15" s="13">
        <v>55818</v>
      </c>
      <c r="D15" s="13">
        <v>606</v>
      </c>
      <c r="E15" s="12">
        <f>IFERROR(D15/C15,"-")</f>
        <v>1.0856712888315597E-2</v>
      </c>
      <c r="F15" s="13">
        <f t="shared" ref="F15:F26" si="0">IFERROR(G15/D15,"-")</f>
        <v>2447.227722772277</v>
      </c>
      <c r="G15" s="13">
        <v>1483020</v>
      </c>
      <c r="H15" s="2"/>
    </row>
    <row r="16" spans="1:8">
      <c r="A16" s="2"/>
      <c r="B16" s="11" t="s">
        <v>33</v>
      </c>
      <c r="C16" s="13"/>
      <c r="D16" s="13"/>
      <c r="E16" s="12" t="str">
        <f t="shared" ref="E16:E26" si="1">IFERROR(D16/C16,"-")</f>
        <v>-</v>
      </c>
      <c r="F16" s="13" t="str">
        <f t="shared" si="0"/>
        <v>-</v>
      </c>
      <c r="G16" s="13"/>
      <c r="H16" s="2"/>
    </row>
    <row r="17" spans="1:8">
      <c r="A17" s="2"/>
      <c r="B17" s="11" t="s">
        <v>35</v>
      </c>
      <c r="C17" s="13"/>
      <c r="D17" s="13"/>
      <c r="E17" s="12" t="str">
        <f t="shared" si="1"/>
        <v>-</v>
      </c>
      <c r="F17" s="13" t="str">
        <f t="shared" si="0"/>
        <v>-</v>
      </c>
      <c r="G17" s="13"/>
      <c r="H17" s="2"/>
    </row>
    <row r="18" spans="1:8">
      <c r="A18" s="2"/>
      <c r="B18" s="11" t="s">
        <v>36</v>
      </c>
      <c r="C18" s="13"/>
      <c r="D18" s="13"/>
      <c r="E18" s="12" t="str">
        <f t="shared" si="1"/>
        <v>-</v>
      </c>
      <c r="F18" s="13" t="str">
        <f t="shared" si="0"/>
        <v>-</v>
      </c>
      <c r="G18" s="13"/>
      <c r="H18" s="2"/>
    </row>
    <row r="19" spans="1:8">
      <c r="A19" s="2"/>
      <c r="B19" s="11" t="s">
        <v>39</v>
      </c>
      <c r="C19" s="13"/>
      <c r="D19" s="13"/>
      <c r="E19" s="12" t="str">
        <f t="shared" si="1"/>
        <v>-</v>
      </c>
      <c r="F19" s="13" t="str">
        <f t="shared" si="0"/>
        <v>-</v>
      </c>
      <c r="G19" s="13"/>
      <c r="H19" s="2"/>
    </row>
    <row r="20" spans="1:8">
      <c r="A20" s="2"/>
      <c r="B20" s="11" t="s">
        <v>40</v>
      </c>
      <c r="C20" s="13"/>
      <c r="D20" s="13"/>
      <c r="E20" s="12" t="str">
        <f t="shared" si="1"/>
        <v>-</v>
      </c>
      <c r="F20" s="13" t="str">
        <f t="shared" si="0"/>
        <v>-</v>
      </c>
      <c r="G20" s="13"/>
      <c r="H20" s="2"/>
    </row>
    <row r="21" spans="1:8">
      <c r="A21" s="2"/>
      <c r="B21" s="11" t="s">
        <v>47</v>
      </c>
      <c r="C21" s="13"/>
      <c r="D21" s="13"/>
      <c r="E21" s="12" t="str">
        <f t="shared" si="1"/>
        <v>-</v>
      </c>
      <c r="F21" s="13" t="str">
        <f t="shared" si="0"/>
        <v>-</v>
      </c>
      <c r="G21" s="13"/>
      <c r="H21" s="2"/>
    </row>
    <row r="22" spans="1:8">
      <c r="A22" s="2"/>
      <c r="B22" s="11" t="s">
        <v>48</v>
      </c>
      <c r="C22" s="13"/>
      <c r="D22" s="13"/>
      <c r="E22" s="12" t="str">
        <f t="shared" si="1"/>
        <v>-</v>
      </c>
      <c r="F22" s="13" t="str">
        <f t="shared" si="0"/>
        <v>-</v>
      </c>
      <c r="G22" s="13"/>
      <c r="H22" s="2"/>
    </row>
    <row r="23" spans="1:8">
      <c r="A23" s="2"/>
      <c r="B23" s="11" t="s">
        <v>49</v>
      </c>
      <c r="C23" s="13"/>
      <c r="D23" s="13"/>
      <c r="E23" s="12" t="str">
        <f t="shared" si="1"/>
        <v>-</v>
      </c>
      <c r="F23" s="13" t="str">
        <f t="shared" si="0"/>
        <v>-</v>
      </c>
      <c r="G23" s="13"/>
      <c r="H23" s="2"/>
    </row>
    <row r="24" spans="1:8">
      <c r="A24" s="2"/>
      <c r="B24" s="11" t="s">
        <v>50</v>
      </c>
      <c r="C24" s="13"/>
      <c r="D24" s="13"/>
      <c r="E24" s="12" t="str">
        <f t="shared" si="1"/>
        <v>-</v>
      </c>
      <c r="F24" s="20" t="str">
        <f t="shared" si="0"/>
        <v>-</v>
      </c>
      <c r="G24" s="13"/>
      <c r="H24" s="2"/>
    </row>
    <row r="25" spans="1:8">
      <c r="A25" s="2"/>
      <c r="B25" s="11" t="s">
        <v>51</v>
      </c>
      <c r="C25" s="13"/>
      <c r="D25" s="13"/>
      <c r="E25" s="12" t="str">
        <f t="shared" si="1"/>
        <v>-</v>
      </c>
      <c r="F25" s="13" t="str">
        <f t="shared" si="0"/>
        <v>-</v>
      </c>
      <c r="G25" s="13"/>
      <c r="H25" s="2"/>
    </row>
    <row r="26" spans="1:8">
      <c r="A26" s="2"/>
      <c r="B26" s="11" t="s">
        <v>52</v>
      </c>
      <c r="C26" s="13"/>
      <c r="D26" s="13"/>
      <c r="E26" s="12" t="str">
        <f t="shared" si="1"/>
        <v>-</v>
      </c>
      <c r="F26" s="13" t="str">
        <f t="shared" si="0"/>
        <v>-</v>
      </c>
      <c r="G26" s="13"/>
      <c r="H26" s="2"/>
    </row>
    <row r="27" spans="1:8">
      <c r="A27" s="2"/>
      <c r="B27" s="4"/>
      <c r="C27" s="2"/>
      <c r="D27" s="2"/>
      <c r="E27" s="2"/>
      <c r="F27" s="2"/>
      <c r="G27" s="2"/>
      <c r="H27" s="2"/>
    </row>
    <row r="28" spans="1:8">
      <c r="A28" s="2"/>
      <c r="B28" s="4" t="s">
        <v>38</v>
      </c>
      <c r="C28" s="2"/>
      <c r="D28" s="2"/>
      <c r="E28" s="2"/>
      <c r="F28" s="2"/>
      <c r="G28" s="2"/>
      <c r="H28" s="2"/>
    </row>
    <row r="29" spans="1:8">
      <c r="A29" s="2"/>
      <c r="B29" s="8" t="s">
        <v>21</v>
      </c>
      <c r="C29" s="8" t="s">
        <v>3</v>
      </c>
      <c r="D29" s="8" t="s">
        <v>4</v>
      </c>
      <c r="E29" s="8" t="s">
        <v>7</v>
      </c>
      <c r="F29" s="8" t="s">
        <v>5</v>
      </c>
      <c r="G29" s="8" t="s">
        <v>6</v>
      </c>
      <c r="H29" s="2"/>
    </row>
    <row r="30" spans="1:8">
      <c r="A30" s="2"/>
      <c r="B30" s="11" t="s">
        <v>13</v>
      </c>
      <c r="C30" s="13">
        <v>55818</v>
      </c>
      <c r="D30" s="13">
        <v>606</v>
      </c>
      <c r="E30" s="12">
        <v>1.0856712888315597E-2</v>
      </c>
      <c r="F30" s="13">
        <v>2447.227722772277</v>
      </c>
      <c r="G30" s="13">
        <v>1483020</v>
      </c>
      <c r="H30" s="2"/>
    </row>
    <row r="31" spans="1:8">
      <c r="A31" s="2"/>
      <c r="B31" s="9" t="s">
        <v>27</v>
      </c>
      <c r="C31" s="17" t="str">
        <f>IFERROR((C30-C32)/C32,"-")</f>
        <v>-</v>
      </c>
      <c r="D31" s="17" t="str">
        <f t="shared" ref="D31:G31" si="2">IFERROR((D30-D32)/D32,"-")</f>
        <v>-</v>
      </c>
      <c r="E31" s="17" t="str">
        <f>IFERROR((E30-E32)/E32,"-")</f>
        <v>-</v>
      </c>
      <c r="F31" s="17" t="str">
        <f t="shared" si="2"/>
        <v>-</v>
      </c>
      <c r="G31" s="17" t="str">
        <f t="shared" si="2"/>
        <v>-</v>
      </c>
      <c r="H31" s="2"/>
    </row>
    <row r="32" spans="1:8">
      <c r="A32" s="2"/>
      <c r="B32" s="11"/>
      <c r="C32" s="13"/>
      <c r="D32" s="13"/>
      <c r="E32" s="12"/>
      <c r="F32" s="13"/>
      <c r="G32" s="13"/>
      <c r="H32" s="2"/>
    </row>
    <row r="33" spans="1:8">
      <c r="A33" s="2"/>
      <c r="B33" s="4"/>
      <c r="C33" s="2"/>
      <c r="D33" s="2"/>
      <c r="E33" s="2"/>
      <c r="F33" s="2"/>
      <c r="G33" s="2"/>
      <c r="H33" s="2"/>
    </row>
    <row r="34" spans="1:8">
      <c r="A34" s="2"/>
      <c r="B34" s="4" t="s">
        <v>116</v>
      </c>
      <c r="C34" s="2"/>
      <c r="D34" s="2"/>
      <c r="E34" s="2"/>
      <c r="F34" s="2"/>
      <c r="G34" s="2"/>
      <c r="H34" s="2"/>
    </row>
    <row r="35" spans="1:8">
      <c r="A35" s="2"/>
      <c r="B35" s="8" t="s">
        <v>11</v>
      </c>
      <c r="C35" s="8" t="s">
        <v>3</v>
      </c>
      <c r="D35" s="8" t="s">
        <v>4</v>
      </c>
      <c r="E35" s="8" t="s">
        <v>7</v>
      </c>
      <c r="F35" s="8" t="s">
        <v>5</v>
      </c>
      <c r="G35" s="8" t="s">
        <v>6</v>
      </c>
      <c r="H35" s="2"/>
    </row>
    <row r="36" spans="1:8">
      <c r="A36" s="2"/>
      <c r="B36" s="11" t="s">
        <v>78</v>
      </c>
      <c r="C36" s="13">
        <v>2070</v>
      </c>
      <c r="D36" s="13">
        <v>1</v>
      </c>
      <c r="E36" s="16">
        <v>0.05</v>
      </c>
      <c r="F36" s="13">
        <v>5379</v>
      </c>
      <c r="G36" s="13">
        <v>5379</v>
      </c>
      <c r="H36" s="2"/>
    </row>
    <row r="37" spans="1:8">
      <c r="A37" s="2"/>
      <c r="B37" s="11" t="s">
        <v>58</v>
      </c>
      <c r="C37" s="13">
        <v>1</v>
      </c>
      <c r="D37" s="13">
        <v>0</v>
      </c>
      <c r="E37" s="16">
        <v>0</v>
      </c>
      <c r="F37" s="13">
        <v>0</v>
      </c>
      <c r="G37" s="13">
        <v>0</v>
      </c>
      <c r="H37" s="2"/>
    </row>
    <row r="38" spans="1:8">
      <c r="A38" s="2"/>
      <c r="B38" s="11" t="s">
        <v>59</v>
      </c>
      <c r="C38" s="13">
        <v>2</v>
      </c>
      <c r="D38" s="13">
        <v>0</v>
      </c>
      <c r="E38" s="16">
        <v>0</v>
      </c>
      <c r="F38" s="13">
        <v>0</v>
      </c>
      <c r="G38" s="13">
        <v>0</v>
      </c>
      <c r="H38" s="2"/>
    </row>
    <row r="39" spans="1:8">
      <c r="A39" s="2"/>
      <c r="B39" s="11" t="s">
        <v>79</v>
      </c>
      <c r="C39" s="13">
        <v>1</v>
      </c>
      <c r="D39" s="13">
        <v>0</v>
      </c>
      <c r="E39" s="16">
        <v>0</v>
      </c>
      <c r="F39" s="13">
        <v>0</v>
      </c>
      <c r="G39" s="13">
        <v>0</v>
      </c>
      <c r="H39" s="2"/>
    </row>
    <row r="40" spans="1:8">
      <c r="A40" s="2"/>
      <c r="B40" s="11" t="s">
        <v>80</v>
      </c>
      <c r="C40" s="13">
        <v>7</v>
      </c>
      <c r="D40" s="13">
        <v>0</v>
      </c>
      <c r="E40" s="16">
        <v>0</v>
      </c>
      <c r="F40" s="13">
        <v>0</v>
      </c>
      <c r="G40" s="13">
        <v>0</v>
      </c>
      <c r="H40" s="2"/>
    </row>
    <row r="41" spans="1:8">
      <c r="A41" s="2"/>
      <c r="B41" s="11" t="s">
        <v>60</v>
      </c>
      <c r="C41" s="13">
        <v>145</v>
      </c>
      <c r="D41" s="13">
        <v>2</v>
      </c>
      <c r="E41" s="16">
        <v>1.38</v>
      </c>
      <c r="F41" s="13">
        <v>3399</v>
      </c>
      <c r="G41" s="13">
        <v>6798</v>
      </c>
      <c r="H41" s="2"/>
    </row>
    <row r="42" spans="1:8">
      <c r="A42" s="2"/>
      <c r="B42" s="11" t="s">
        <v>61</v>
      </c>
      <c r="C42" s="13">
        <v>177</v>
      </c>
      <c r="D42" s="13">
        <v>0</v>
      </c>
      <c r="E42" s="16">
        <v>0</v>
      </c>
      <c r="F42" s="13">
        <v>0</v>
      </c>
      <c r="G42" s="13">
        <v>0</v>
      </c>
      <c r="H42" s="2"/>
    </row>
    <row r="43" spans="1:8">
      <c r="A43" s="2"/>
      <c r="B43" s="11" t="s">
        <v>62</v>
      </c>
      <c r="C43" s="13">
        <v>143</v>
      </c>
      <c r="D43" s="13">
        <v>4</v>
      </c>
      <c r="E43" s="16">
        <v>2.8</v>
      </c>
      <c r="F43" s="13">
        <v>2043</v>
      </c>
      <c r="G43" s="13">
        <v>8173</v>
      </c>
      <c r="H43" s="2"/>
    </row>
    <row r="44" spans="1:8">
      <c r="A44" s="2"/>
      <c r="B44" s="11" t="s">
        <v>63</v>
      </c>
      <c r="C44" s="13">
        <v>232</v>
      </c>
      <c r="D44" s="13">
        <v>8</v>
      </c>
      <c r="E44" s="16">
        <v>3.45</v>
      </c>
      <c r="F44" s="13">
        <v>2526</v>
      </c>
      <c r="G44" s="13">
        <v>20207</v>
      </c>
      <c r="H44" s="2"/>
    </row>
    <row r="45" spans="1:8">
      <c r="A45" s="2"/>
      <c r="B45" s="11" t="s">
        <v>64</v>
      </c>
      <c r="C45" s="13">
        <v>238</v>
      </c>
      <c r="D45" s="13">
        <v>6</v>
      </c>
      <c r="E45" s="16">
        <v>2.5299999999999998</v>
      </c>
      <c r="F45" s="13">
        <v>3443</v>
      </c>
      <c r="G45" s="13">
        <v>20658</v>
      </c>
      <c r="H45" s="2"/>
    </row>
    <row r="46" spans="1:8">
      <c r="A46" s="2"/>
      <c r="B46" s="11" t="s">
        <v>81</v>
      </c>
      <c r="C46" s="13">
        <v>154</v>
      </c>
      <c r="D46" s="13">
        <v>2</v>
      </c>
      <c r="E46" s="16">
        <v>1.3</v>
      </c>
      <c r="F46" s="13">
        <v>3933</v>
      </c>
      <c r="G46" s="13">
        <v>7865</v>
      </c>
      <c r="H46" s="2"/>
    </row>
    <row r="47" spans="1:8">
      <c r="A47" s="2"/>
      <c r="B47" s="11" t="s">
        <v>82</v>
      </c>
      <c r="C47" s="13">
        <v>191</v>
      </c>
      <c r="D47" s="13">
        <v>4</v>
      </c>
      <c r="E47" s="16">
        <v>2.1</v>
      </c>
      <c r="F47" s="13">
        <v>2159</v>
      </c>
      <c r="G47" s="13">
        <v>8635</v>
      </c>
      <c r="H47" s="2"/>
    </row>
    <row r="48" spans="1:8">
      <c r="A48" s="2"/>
      <c r="B48" s="11" t="s">
        <v>65</v>
      </c>
      <c r="C48" s="13">
        <v>204</v>
      </c>
      <c r="D48" s="13">
        <v>2</v>
      </c>
      <c r="E48" s="16">
        <v>0.99</v>
      </c>
      <c r="F48" s="13">
        <v>3113</v>
      </c>
      <c r="G48" s="13">
        <v>6226</v>
      </c>
      <c r="H48" s="2"/>
    </row>
    <row r="49" spans="1:8">
      <c r="A49" s="2"/>
      <c r="B49" s="11" t="s">
        <v>66</v>
      </c>
      <c r="C49" s="13">
        <v>167</v>
      </c>
      <c r="D49" s="13">
        <v>3</v>
      </c>
      <c r="E49" s="16">
        <v>1.8</v>
      </c>
      <c r="F49" s="13">
        <v>444</v>
      </c>
      <c r="G49" s="13">
        <v>1331</v>
      </c>
      <c r="H49" s="2"/>
    </row>
    <row r="50" spans="1:8">
      <c r="A50" s="2"/>
      <c r="B50" s="11" t="s">
        <v>67</v>
      </c>
      <c r="C50" s="13">
        <v>109</v>
      </c>
      <c r="D50" s="13">
        <v>1</v>
      </c>
      <c r="E50" s="16">
        <v>0.92</v>
      </c>
      <c r="F50" s="13">
        <v>3366</v>
      </c>
      <c r="G50" s="13">
        <v>3366</v>
      </c>
      <c r="H50" s="2"/>
    </row>
    <row r="51" spans="1:8">
      <c r="A51" s="2"/>
      <c r="B51" s="11" t="s">
        <v>68</v>
      </c>
      <c r="C51" s="13">
        <v>115</v>
      </c>
      <c r="D51" s="13">
        <v>2</v>
      </c>
      <c r="E51" s="16">
        <v>1.74</v>
      </c>
      <c r="F51" s="13">
        <v>3911</v>
      </c>
      <c r="G51" s="13">
        <v>7821</v>
      </c>
      <c r="H51" s="2"/>
    </row>
    <row r="52" spans="1:8">
      <c r="A52" s="2"/>
      <c r="B52" s="11" t="s">
        <v>69</v>
      </c>
      <c r="C52" s="13">
        <v>160</v>
      </c>
      <c r="D52" s="13">
        <v>2</v>
      </c>
      <c r="E52" s="16">
        <v>1.25</v>
      </c>
      <c r="F52" s="13">
        <v>55</v>
      </c>
      <c r="G52" s="13">
        <v>110</v>
      </c>
      <c r="H52" s="2"/>
    </row>
    <row r="53" spans="1:8">
      <c r="A53" s="2"/>
      <c r="B53" s="11" t="s">
        <v>83</v>
      </c>
      <c r="C53" s="13">
        <v>81</v>
      </c>
      <c r="D53" s="13">
        <v>0</v>
      </c>
      <c r="E53" s="16">
        <v>0</v>
      </c>
      <c r="F53" s="13">
        <v>0</v>
      </c>
      <c r="G53" s="13">
        <v>0</v>
      </c>
      <c r="H53" s="2"/>
    </row>
    <row r="54" spans="1:8">
      <c r="A54" s="2"/>
      <c r="B54" s="11" t="s">
        <v>84</v>
      </c>
      <c r="C54" s="13">
        <v>129</v>
      </c>
      <c r="D54" s="13">
        <v>3</v>
      </c>
      <c r="E54" s="16">
        <v>2.33</v>
      </c>
      <c r="F54" s="13">
        <v>3513</v>
      </c>
      <c r="G54" s="13">
        <v>10538</v>
      </c>
      <c r="H54" s="2"/>
    </row>
    <row r="55" spans="1:8">
      <c r="A55" s="2"/>
      <c r="B55" s="11" t="s">
        <v>85</v>
      </c>
      <c r="C55" s="13">
        <v>210</v>
      </c>
      <c r="D55" s="13">
        <v>5</v>
      </c>
      <c r="E55" s="16">
        <v>2.39</v>
      </c>
      <c r="F55" s="13">
        <v>1692</v>
      </c>
      <c r="G55" s="13">
        <v>8459</v>
      </c>
      <c r="H55" s="2"/>
    </row>
    <row r="56" spans="1:8">
      <c r="A56" s="2"/>
      <c r="B56" s="11" t="s">
        <v>71</v>
      </c>
      <c r="C56" s="13">
        <v>209</v>
      </c>
      <c r="D56" s="13">
        <v>3</v>
      </c>
      <c r="E56" s="16">
        <v>1.44</v>
      </c>
      <c r="F56" s="13">
        <v>3982</v>
      </c>
      <c r="G56" s="13">
        <v>11946</v>
      </c>
      <c r="H56" s="2"/>
    </row>
    <row r="57" spans="1:8">
      <c r="A57" s="2"/>
      <c r="B57" s="11" t="s">
        <v>72</v>
      </c>
      <c r="C57" s="13">
        <v>218</v>
      </c>
      <c r="D57" s="13">
        <v>0</v>
      </c>
      <c r="E57" s="16">
        <v>0</v>
      </c>
      <c r="F57" s="13">
        <v>0</v>
      </c>
      <c r="G57" s="13">
        <v>0</v>
      </c>
      <c r="H57" s="2"/>
    </row>
    <row r="58" spans="1:8">
      <c r="A58" s="2"/>
      <c r="B58" s="11" t="s">
        <v>73</v>
      </c>
      <c r="C58" s="13">
        <v>215</v>
      </c>
      <c r="D58" s="13">
        <v>0</v>
      </c>
      <c r="E58" s="16">
        <v>0</v>
      </c>
      <c r="F58" s="13">
        <v>0</v>
      </c>
      <c r="G58" s="13">
        <v>0</v>
      </c>
      <c r="H58" s="2"/>
    </row>
    <row r="59" spans="1:8">
      <c r="A59" s="2"/>
      <c r="B59" s="11" t="s">
        <v>74</v>
      </c>
      <c r="C59" s="13">
        <v>163</v>
      </c>
      <c r="D59" s="13">
        <v>1</v>
      </c>
      <c r="E59" s="16">
        <v>0.62</v>
      </c>
      <c r="F59" s="13">
        <v>1045</v>
      </c>
      <c r="G59" s="13">
        <v>1045</v>
      </c>
      <c r="H59" s="2"/>
    </row>
    <row r="60" spans="1:8">
      <c r="A60" s="2"/>
      <c r="B60" s="11" t="s">
        <v>86</v>
      </c>
      <c r="C60" s="13">
        <v>182</v>
      </c>
      <c r="D60" s="13">
        <v>1</v>
      </c>
      <c r="E60" s="16">
        <v>0.55000000000000004</v>
      </c>
      <c r="F60" s="13">
        <v>4026</v>
      </c>
      <c r="G60" s="13">
        <v>4026</v>
      </c>
      <c r="H60" s="2"/>
    </row>
    <row r="61" spans="1:8">
      <c r="A61" s="2"/>
      <c r="B61" s="11" t="s">
        <v>87</v>
      </c>
      <c r="C61" s="13">
        <v>193</v>
      </c>
      <c r="D61" s="13">
        <v>1</v>
      </c>
      <c r="E61" s="16">
        <v>0.52</v>
      </c>
      <c r="F61" s="13">
        <v>4070</v>
      </c>
      <c r="G61" s="13">
        <v>4070</v>
      </c>
      <c r="H61" s="2"/>
    </row>
    <row r="62" spans="1:8">
      <c r="A62" s="2"/>
      <c r="B62" s="11" t="s">
        <v>88</v>
      </c>
      <c r="C62" s="13">
        <v>132</v>
      </c>
      <c r="D62" s="13">
        <v>1</v>
      </c>
      <c r="E62" s="16">
        <v>0.76</v>
      </c>
      <c r="F62" s="13">
        <v>88</v>
      </c>
      <c r="G62" s="13">
        <v>88</v>
      </c>
      <c r="H62" s="2"/>
    </row>
    <row r="63" spans="1:8">
      <c r="A63" s="2"/>
      <c r="B63" s="11"/>
      <c r="C63" s="13"/>
      <c r="D63" s="13"/>
      <c r="E63" s="16"/>
      <c r="F63" s="13"/>
      <c r="G63" s="13"/>
      <c r="H63" s="2"/>
    </row>
    <row r="64" spans="1:8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4" t="s">
        <v>117</v>
      </c>
      <c r="C65" s="2"/>
      <c r="D65" s="2"/>
      <c r="E65" s="2"/>
      <c r="F65" s="2"/>
      <c r="G65" s="2"/>
      <c r="H65" s="2"/>
    </row>
    <row r="66" spans="1:8">
      <c r="A66" s="2"/>
      <c r="B66" s="8" t="s">
        <v>11</v>
      </c>
      <c r="C66" s="8" t="s">
        <v>3</v>
      </c>
      <c r="D66" s="8" t="s">
        <v>4</v>
      </c>
      <c r="E66" s="8" t="s">
        <v>7</v>
      </c>
      <c r="F66" s="8" t="s">
        <v>5</v>
      </c>
      <c r="G66" s="8" t="s">
        <v>6</v>
      </c>
      <c r="H66" s="2"/>
    </row>
    <row r="67" spans="1:8">
      <c r="A67" s="2"/>
      <c r="B67" s="11" t="s">
        <v>78</v>
      </c>
      <c r="C67" s="13">
        <v>29</v>
      </c>
      <c r="D67" s="13">
        <v>0</v>
      </c>
      <c r="E67" s="16">
        <v>0</v>
      </c>
      <c r="F67" s="13">
        <v>0</v>
      </c>
      <c r="G67" s="13">
        <v>0</v>
      </c>
      <c r="H67" s="2"/>
    </row>
    <row r="68" spans="1:8">
      <c r="A68" s="2"/>
      <c r="B68" s="11" t="s">
        <v>58</v>
      </c>
      <c r="C68" s="13">
        <v>75</v>
      </c>
      <c r="D68" s="13">
        <v>1</v>
      </c>
      <c r="E68" s="16">
        <v>3.23</v>
      </c>
      <c r="F68" s="13">
        <v>55</v>
      </c>
      <c r="G68" s="13">
        <v>55</v>
      </c>
      <c r="H68" s="2"/>
    </row>
    <row r="69" spans="1:8">
      <c r="A69" s="2"/>
      <c r="B69" s="11" t="s">
        <v>59</v>
      </c>
      <c r="C69" s="13">
        <v>208</v>
      </c>
      <c r="D69" s="13">
        <v>3</v>
      </c>
      <c r="E69" s="16">
        <v>3.53</v>
      </c>
      <c r="F69" s="13">
        <v>400</v>
      </c>
      <c r="G69" s="13">
        <v>1199</v>
      </c>
      <c r="H69" s="2"/>
    </row>
    <row r="70" spans="1:8">
      <c r="A70" s="2"/>
      <c r="B70" s="11" t="s">
        <v>79</v>
      </c>
      <c r="C70" s="13">
        <v>147</v>
      </c>
      <c r="D70" s="13">
        <v>2</v>
      </c>
      <c r="E70" s="16">
        <v>3.13</v>
      </c>
      <c r="F70" s="13">
        <v>1936</v>
      </c>
      <c r="G70" s="13">
        <v>3872</v>
      </c>
      <c r="H70" s="2"/>
    </row>
    <row r="71" spans="1:8">
      <c r="A71" s="2"/>
      <c r="B71" s="11" t="s">
        <v>80</v>
      </c>
      <c r="C71" s="13">
        <v>211</v>
      </c>
      <c r="D71" s="13">
        <v>1</v>
      </c>
      <c r="E71" s="16">
        <v>1.07</v>
      </c>
      <c r="F71" s="13">
        <v>55</v>
      </c>
      <c r="G71" s="13">
        <v>55</v>
      </c>
      <c r="H71" s="2"/>
    </row>
    <row r="72" spans="1:8">
      <c r="A72" s="2"/>
      <c r="B72" s="11" t="s">
        <v>60</v>
      </c>
      <c r="C72" s="13">
        <v>990</v>
      </c>
      <c r="D72" s="13">
        <v>1</v>
      </c>
      <c r="E72" s="16">
        <v>0.12</v>
      </c>
      <c r="F72" s="13">
        <v>836</v>
      </c>
      <c r="G72" s="13">
        <v>836</v>
      </c>
      <c r="H72" s="2"/>
    </row>
    <row r="73" spans="1:8">
      <c r="A73" s="2"/>
      <c r="B73" s="11" t="s">
        <v>61</v>
      </c>
      <c r="C73" s="13">
        <v>895</v>
      </c>
      <c r="D73" s="13">
        <v>10</v>
      </c>
      <c r="E73" s="16">
        <v>1.54</v>
      </c>
      <c r="F73" s="13">
        <v>2421</v>
      </c>
      <c r="G73" s="13">
        <v>24211</v>
      </c>
      <c r="H73" s="2"/>
    </row>
    <row r="74" spans="1:8">
      <c r="A74" s="2"/>
      <c r="B74" s="11" t="s">
        <v>62</v>
      </c>
      <c r="C74" s="13">
        <v>747</v>
      </c>
      <c r="D74" s="13">
        <v>4</v>
      </c>
      <c r="E74" s="16">
        <v>1.04</v>
      </c>
      <c r="F74" s="13">
        <v>4323</v>
      </c>
      <c r="G74" s="13">
        <v>6435</v>
      </c>
      <c r="H74" s="2"/>
    </row>
    <row r="75" spans="1:8">
      <c r="A75" s="2"/>
      <c r="B75" s="11" t="s">
        <v>63</v>
      </c>
      <c r="C75" s="13">
        <v>3113</v>
      </c>
      <c r="D75" s="13">
        <v>38</v>
      </c>
      <c r="E75" s="16">
        <v>2.66</v>
      </c>
      <c r="F75" s="13">
        <v>5676</v>
      </c>
      <c r="G75" s="13">
        <v>107844</v>
      </c>
      <c r="H75" s="2"/>
    </row>
    <row r="76" spans="1:8">
      <c r="A76" s="2"/>
      <c r="B76" s="11" t="s">
        <v>64</v>
      </c>
      <c r="C76" s="13">
        <v>3185</v>
      </c>
      <c r="D76" s="13">
        <v>39</v>
      </c>
      <c r="E76" s="16">
        <v>2.65</v>
      </c>
      <c r="F76" s="13">
        <v>6017</v>
      </c>
      <c r="G76" s="13">
        <v>115786</v>
      </c>
      <c r="H76" s="2"/>
    </row>
    <row r="77" spans="1:8">
      <c r="A77" s="2"/>
      <c r="B77" s="11" t="s">
        <v>81</v>
      </c>
      <c r="C77" s="13">
        <v>3676</v>
      </c>
      <c r="D77" s="13">
        <v>42</v>
      </c>
      <c r="E77" s="16">
        <v>2.35</v>
      </c>
      <c r="F77" s="13">
        <v>5644</v>
      </c>
      <c r="G77" s="13">
        <v>120758</v>
      </c>
      <c r="H77" s="2"/>
    </row>
    <row r="78" spans="1:8">
      <c r="A78" s="2"/>
      <c r="B78" s="11" t="s">
        <v>82</v>
      </c>
      <c r="C78" s="13">
        <v>3566</v>
      </c>
      <c r="D78" s="13">
        <v>69</v>
      </c>
      <c r="E78" s="16">
        <v>4.04</v>
      </c>
      <c r="F78" s="13">
        <v>5792</v>
      </c>
      <c r="G78" s="13">
        <v>197164</v>
      </c>
      <c r="H78" s="2"/>
    </row>
    <row r="79" spans="1:8">
      <c r="A79" s="2"/>
      <c r="B79" s="11" t="s">
        <v>65</v>
      </c>
      <c r="C79" s="13">
        <v>2068</v>
      </c>
      <c r="D79" s="13">
        <v>28</v>
      </c>
      <c r="E79" s="16">
        <v>2.78</v>
      </c>
      <c r="F79" s="13">
        <v>5058</v>
      </c>
      <c r="G79" s="13">
        <v>70378</v>
      </c>
      <c r="H79" s="2"/>
    </row>
    <row r="80" spans="1:8">
      <c r="A80" s="2"/>
      <c r="B80" s="11" t="s">
        <v>66</v>
      </c>
      <c r="C80" s="13">
        <v>1742</v>
      </c>
      <c r="D80" s="13">
        <v>24</v>
      </c>
      <c r="E80" s="16">
        <v>2.62</v>
      </c>
      <c r="F80" s="13">
        <v>3794</v>
      </c>
      <c r="G80" s="13">
        <v>42977</v>
      </c>
      <c r="H80" s="2"/>
    </row>
    <row r="81" spans="1:8">
      <c r="A81" s="2"/>
      <c r="B81" s="11" t="s">
        <v>67</v>
      </c>
      <c r="C81" s="13">
        <v>1589</v>
      </c>
      <c r="D81" s="13">
        <v>17</v>
      </c>
      <c r="E81" s="16">
        <v>2.12</v>
      </c>
      <c r="F81" s="13">
        <v>3627</v>
      </c>
      <c r="G81" s="13">
        <v>29117</v>
      </c>
      <c r="H81" s="2"/>
    </row>
    <row r="82" spans="1:8">
      <c r="A82" s="2"/>
      <c r="B82" s="11" t="s">
        <v>68</v>
      </c>
      <c r="C82" s="13">
        <v>1495</v>
      </c>
      <c r="D82" s="13">
        <v>11</v>
      </c>
      <c r="E82" s="16">
        <v>1.5</v>
      </c>
      <c r="F82" s="13">
        <v>3676</v>
      </c>
      <c r="G82" s="13">
        <v>20229</v>
      </c>
      <c r="H82" s="2"/>
    </row>
    <row r="83" spans="1:8">
      <c r="A83" s="2"/>
      <c r="B83" s="11" t="s">
        <v>69</v>
      </c>
      <c r="C83" s="13">
        <v>1628</v>
      </c>
      <c r="D83" s="13">
        <v>26</v>
      </c>
      <c r="E83" s="16">
        <v>3.9299999999999997</v>
      </c>
      <c r="F83" s="13">
        <v>4562</v>
      </c>
      <c r="G83" s="13">
        <v>54626</v>
      </c>
      <c r="H83" s="2"/>
    </row>
    <row r="84" spans="1:8">
      <c r="A84" s="2"/>
      <c r="B84" s="11" t="s">
        <v>83</v>
      </c>
      <c r="C84" s="13">
        <v>2240</v>
      </c>
      <c r="D84" s="13">
        <v>28</v>
      </c>
      <c r="E84" s="16">
        <v>2.54</v>
      </c>
      <c r="F84" s="13">
        <v>4450</v>
      </c>
      <c r="G84" s="13">
        <v>59961</v>
      </c>
      <c r="H84" s="2"/>
    </row>
    <row r="85" spans="1:8">
      <c r="A85" s="2"/>
      <c r="B85" s="11" t="s">
        <v>84</v>
      </c>
      <c r="C85" s="13">
        <v>3077</v>
      </c>
      <c r="D85" s="13">
        <v>31</v>
      </c>
      <c r="E85" s="16">
        <v>2.04</v>
      </c>
      <c r="F85" s="13">
        <v>4693</v>
      </c>
      <c r="G85" s="13">
        <v>71313</v>
      </c>
      <c r="H85" s="2"/>
    </row>
    <row r="86" spans="1:8">
      <c r="A86" s="2"/>
      <c r="B86" s="11" t="s">
        <v>85</v>
      </c>
      <c r="C86" s="13">
        <v>2792</v>
      </c>
      <c r="D86" s="13">
        <v>25</v>
      </c>
      <c r="E86" s="16">
        <v>1.73</v>
      </c>
      <c r="F86" s="13">
        <v>4956</v>
      </c>
      <c r="G86" s="13">
        <v>57849</v>
      </c>
      <c r="H86" s="2"/>
    </row>
    <row r="87" spans="1:8">
      <c r="A87" s="2"/>
      <c r="B87" s="11" t="s">
        <v>71</v>
      </c>
      <c r="C87" s="13">
        <v>2821</v>
      </c>
      <c r="D87" s="13">
        <v>23</v>
      </c>
      <c r="E87" s="16">
        <v>1.67</v>
      </c>
      <c r="F87" s="13">
        <v>4593</v>
      </c>
      <c r="G87" s="13">
        <v>51128</v>
      </c>
      <c r="H87" s="2"/>
    </row>
    <row r="88" spans="1:8">
      <c r="A88" s="2"/>
      <c r="B88" s="11" t="s">
        <v>72</v>
      </c>
      <c r="C88" s="13">
        <v>2584</v>
      </c>
      <c r="D88" s="13">
        <v>24</v>
      </c>
      <c r="E88" s="16">
        <v>1.9</v>
      </c>
      <c r="F88" s="13">
        <v>5451</v>
      </c>
      <c r="G88" s="13">
        <v>65406</v>
      </c>
      <c r="H88" s="2"/>
    </row>
    <row r="89" spans="1:8">
      <c r="A89" s="2"/>
      <c r="B89" s="11" t="s">
        <v>73</v>
      </c>
      <c r="C89" s="13">
        <v>2284</v>
      </c>
      <c r="D89" s="13">
        <v>27</v>
      </c>
      <c r="E89" s="16">
        <v>2.6</v>
      </c>
      <c r="F89" s="13">
        <v>4369</v>
      </c>
      <c r="G89" s="13">
        <v>57420</v>
      </c>
      <c r="H89" s="2"/>
    </row>
    <row r="90" spans="1:8">
      <c r="A90" s="2"/>
      <c r="B90" s="11" t="s">
        <v>74</v>
      </c>
      <c r="C90" s="13">
        <v>1746</v>
      </c>
      <c r="D90" s="13">
        <v>21</v>
      </c>
      <c r="E90" s="16">
        <v>2.6</v>
      </c>
      <c r="F90" s="13">
        <v>4525</v>
      </c>
      <c r="G90" s="13">
        <v>47916</v>
      </c>
      <c r="H90" s="2"/>
    </row>
    <row r="91" spans="1:8">
      <c r="A91" s="2"/>
      <c r="B91" s="11" t="s">
        <v>86</v>
      </c>
      <c r="C91" s="13">
        <v>2240</v>
      </c>
      <c r="D91" s="13">
        <v>22</v>
      </c>
      <c r="E91" s="16">
        <v>1.98</v>
      </c>
      <c r="F91" s="13">
        <v>5095</v>
      </c>
      <c r="G91" s="13">
        <v>55759</v>
      </c>
      <c r="H91" s="2"/>
    </row>
    <row r="92" spans="1:8">
      <c r="A92" s="2"/>
      <c r="B92" s="11" t="s">
        <v>87</v>
      </c>
      <c r="C92" s="13">
        <v>2498</v>
      </c>
      <c r="D92" s="13">
        <v>21</v>
      </c>
      <c r="E92" s="16">
        <v>1.69</v>
      </c>
      <c r="F92" s="13">
        <v>4481</v>
      </c>
      <c r="G92" s="13">
        <v>47597</v>
      </c>
      <c r="H92" s="2"/>
    </row>
    <row r="93" spans="1:8">
      <c r="A93" s="2"/>
      <c r="B93" s="11" t="s">
        <v>88</v>
      </c>
      <c r="C93" s="13">
        <v>2324</v>
      </c>
      <c r="D93" s="13">
        <v>16</v>
      </c>
      <c r="E93" s="16">
        <v>1.3900000000000001</v>
      </c>
      <c r="F93" s="13">
        <v>4549</v>
      </c>
      <c r="G93" s="13">
        <v>36388</v>
      </c>
      <c r="H93" s="2"/>
    </row>
    <row r="94" spans="1:8">
      <c r="A94" s="2"/>
      <c r="B94" s="11"/>
      <c r="C94" s="13"/>
      <c r="D94" s="13"/>
      <c r="E94" s="16"/>
      <c r="F94" s="13"/>
      <c r="G94" s="13"/>
      <c r="H94" s="2"/>
    </row>
    <row r="95" spans="1:8">
      <c r="A95" s="2"/>
      <c r="B95" s="11"/>
      <c r="C95" s="13"/>
      <c r="D95" s="13"/>
      <c r="E95" s="16"/>
      <c r="F95" s="13"/>
      <c r="G95" s="13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</sheetData>
  <mergeCells count="2">
    <mergeCell ref="A1:H3"/>
    <mergeCell ref="A4:H4"/>
  </mergeCells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30" workbookViewId="0">
      <selection activeCell="B36" sqref="B36:G62"/>
    </sheetView>
  </sheetViews>
  <sheetFormatPr defaultRowHeight="16.5"/>
  <cols>
    <col min="1" max="1" width="5.625" style="1" customWidth="1"/>
    <col min="2" max="7" width="13.625" style="1" customWidth="1"/>
    <col min="8" max="8" width="5.625" style="1" customWidth="1"/>
    <col min="9" max="9" width="10.375" style="1" bestFit="1" customWidth="1"/>
    <col min="10" max="16384" width="9" style="1"/>
  </cols>
  <sheetData>
    <row r="1" spans="1:8" ht="15" customHeight="1">
      <c r="A1" s="51" t="s">
        <v>77</v>
      </c>
      <c r="B1" s="51"/>
      <c r="C1" s="51"/>
      <c r="D1" s="51"/>
      <c r="E1" s="51"/>
      <c r="F1" s="51"/>
      <c r="G1" s="51"/>
      <c r="H1" s="51"/>
    </row>
    <row r="2" spans="1:8" ht="15" customHeight="1">
      <c r="A2" s="51"/>
      <c r="B2" s="51"/>
      <c r="C2" s="51"/>
      <c r="D2" s="51"/>
      <c r="E2" s="51"/>
      <c r="F2" s="51"/>
      <c r="G2" s="51"/>
      <c r="H2" s="51"/>
    </row>
    <row r="3" spans="1:8" ht="15" customHeight="1">
      <c r="A3" s="51"/>
      <c r="B3" s="51"/>
      <c r="C3" s="51"/>
      <c r="D3" s="51"/>
      <c r="E3" s="51"/>
      <c r="F3" s="51"/>
      <c r="G3" s="51"/>
      <c r="H3" s="51"/>
    </row>
    <row r="4" spans="1:8" ht="20.100000000000001" customHeight="1">
      <c r="A4" s="52" t="str">
        <f>스킨큐어!A4</f>
        <v>2023년 4월</v>
      </c>
      <c r="B4" s="52"/>
      <c r="C4" s="52"/>
      <c r="D4" s="52"/>
      <c r="E4" s="52"/>
      <c r="F4" s="52"/>
      <c r="G4" s="52"/>
      <c r="H4" s="52"/>
    </row>
    <row r="5" spans="1:8" ht="11.25" customHeight="1">
      <c r="A5" s="3"/>
      <c r="B5" s="3"/>
      <c r="C5" s="3"/>
      <c r="D5" s="3"/>
      <c r="E5" s="3"/>
      <c r="F5" s="3"/>
      <c r="G5" s="3"/>
      <c r="H5" s="3"/>
    </row>
    <row r="6" spans="1:8" ht="22.5" customHeight="1">
      <c r="A6" s="2"/>
      <c r="B6" s="4" t="s">
        <v>14</v>
      </c>
      <c r="C6" s="2"/>
      <c r="D6" s="2"/>
      <c r="E6" s="2"/>
      <c r="F6" s="2"/>
      <c r="G6" s="2"/>
      <c r="H6" s="2"/>
    </row>
    <row r="7" spans="1:8">
      <c r="A7" s="2"/>
      <c r="B7" s="7" t="s">
        <v>8</v>
      </c>
      <c r="C7" s="8" t="s">
        <v>0</v>
      </c>
      <c r="D7" s="8" t="s">
        <v>1</v>
      </c>
      <c r="E7" s="8" t="s">
        <v>7</v>
      </c>
      <c r="F7" s="8" t="s">
        <v>5</v>
      </c>
      <c r="G7" s="8" t="s">
        <v>6</v>
      </c>
      <c r="H7" s="2"/>
    </row>
    <row r="8" spans="1:8">
      <c r="A8" s="2"/>
      <c r="B8" s="9" t="s">
        <v>9</v>
      </c>
      <c r="C8" s="14">
        <f>SUM(C10:C10)</f>
        <v>2457</v>
      </c>
      <c r="D8" s="14">
        <f>SUM(D10:D10)</f>
        <v>3</v>
      </c>
      <c r="E8" s="10">
        <f>D8/C8</f>
        <v>1.221001221001221E-3</v>
      </c>
      <c r="F8" s="14">
        <f>IFERROR(G8/D8,"-")</f>
        <v>909.33333333333337</v>
      </c>
      <c r="G8" s="14">
        <f>SUM(G10:G10)</f>
        <v>2728</v>
      </c>
      <c r="H8" s="2"/>
    </row>
    <row r="9" spans="1:8">
      <c r="A9" s="2"/>
      <c r="B9" s="6" t="s">
        <v>2</v>
      </c>
      <c r="C9" s="13">
        <v>2457</v>
      </c>
      <c r="D9" s="13">
        <v>3</v>
      </c>
      <c r="E9" s="21">
        <f>D9/C9</f>
        <v>1.221001221001221E-3</v>
      </c>
      <c r="F9" s="20">
        <f>IFERROR(G9/D9,"-")</f>
        <v>909.33333333333337</v>
      </c>
      <c r="G9" s="13">
        <v>2728</v>
      </c>
      <c r="H9" s="2"/>
    </row>
    <row r="10" spans="1:8">
      <c r="A10" s="2"/>
      <c r="B10" s="6" t="s">
        <v>89</v>
      </c>
      <c r="C10" s="13">
        <v>2457</v>
      </c>
      <c r="D10" s="13">
        <v>3</v>
      </c>
      <c r="E10" s="21">
        <f>D10/C10</f>
        <v>1.221001221001221E-3</v>
      </c>
      <c r="F10" s="20">
        <f>IFERROR(G10/D10,"-")</f>
        <v>909.33333333333337</v>
      </c>
      <c r="G10" s="13">
        <v>2728</v>
      </c>
      <c r="H10" s="2"/>
    </row>
    <row r="11" spans="1:8">
      <c r="A11" s="2"/>
      <c r="B11" s="4"/>
      <c r="C11" s="2"/>
      <c r="D11" s="2"/>
      <c r="E11" s="2"/>
      <c r="F11" s="2"/>
      <c r="G11" s="2"/>
      <c r="H11" s="2"/>
    </row>
    <row r="12" spans="1:8">
      <c r="A12" s="2"/>
      <c r="B12" s="4" t="s">
        <v>12</v>
      </c>
      <c r="C12" s="2"/>
      <c r="D12" s="2"/>
      <c r="E12" s="2"/>
      <c r="F12" s="2"/>
      <c r="G12" s="2"/>
      <c r="H12" s="2"/>
    </row>
    <row r="13" spans="1:8">
      <c r="A13" s="2"/>
      <c r="B13" s="8" t="s">
        <v>11</v>
      </c>
      <c r="C13" s="8" t="s">
        <v>3</v>
      </c>
      <c r="D13" s="8" t="s">
        <v>4</v>
      </c>
      <c r="E13" s="8" t="s">
        <v>7</v>
      </c>
      <c r="F13" s="8" t="s">
        <v>5</v>
      </c>
      <c r="G13" s="8" t="s">
        <v>6</v>
      </c>
      <c r="H13" s="2"/>
    </row>
    <row r="14" spans="1:8">
      <c r="A14" s="2"/>
      <c r="B14" s="9" t="s">
        <v>9</v>
      </c>
      <c r="C14" s="14">
        <f>SUM(C15:C26)</f>
        <v>2457</v>
      </c>
      <c r="D14" s="14">
        <f>SUM(D15:D26)</f>
        <v>3</v>
      </c>
      <c r="E14" s="10">
        <f>IFERROR(D14/C14,"-")</f>
        <v>1.221001221001221E-3</v>
      </c>
      <c r="F14" s="14">
        <f>IFERROR(G14/D14,"-")</f>
        <v>909.33333333333337</v>
      </c>
      <c r="G14" s="14">
        <f>SUM(G15:G26)</f>
        <v>2728</v>
      </c>
      <c r="H14" s="2"/>
    </row>
    <row r="15" spans="1:8">
      <c r="A15" s="2"/>
      <c r="B15" s="11" t="s">
        <v>13</v>
      </c>
      <c r="C15" s="13">
        <v>2457</v>
      </c>
      <c r="D15" s="13">
        <v>3</v>
      </c>
      <c r="E15" s="12">
        <f>IFERROR(D15/C15,"-")</f>
        <v>1.221001221001221E-3</v>
      </c>
      <c r="F15" s="13">
        <f>IFERROR(G15/D15,"-")</f>
        <v>909.33333333333337</v>
      </c>
      <c r="G15" s="13">
        <v>2728</v>
      </c>
      <c r="H15" s="2"/>
    </row>
    <row r="16" spans="1:8">
      <c r="A16" s="2"/>
      <c r="B16" s="11" t="s">
        <v>33</v>
      </c>
      <c r="C16" s="13"/>
      <c r="D16" s="13"/>
      <c r="E16" s="12" t="str">
        <f t="shared" ref="E16:E26" si="0">IFERROR(D16/C16,"-")</f>
        <v>-</v>
      </c>
      <c r="F16" s="13" t="str">
        <f t="shared" ref="F16:F26" si="1">IFERROR(G16/D16,"-")</f>
        <v>-</v>
      </c>
      <c r="G16" s="13"/>
      <c r="H16" s="2"/>
    </row>
    <row r="17" spans="1:8">
      <c r="A17" s="2"/>
      <c r="B17" s="11" t="s">
        <v>35</v>
      </c>
      <c r="C17" s="13"/>
      <c r="D17" s="13"/>
      <c r="E17" s="12" t="str">
        <f t="shared" si="0"/>
        <v>-</v>
      </c>
      <c r="F17" s="13" t="str">
        <f t="shared" si="1"/>
        <v>-</v>
      </c>
      <c r="G17" s="13"/>
      <c r="H17" s="2"/>
    </row>
    <row r="18" spans="1:8">
      <c r="A18" s="2"/>
      <c r="B18" s="11" t="s">
        <v>36</v>
      </c>
      <c r="C18" s="13"/>
      <c r="D18" s="13"/>
      <c r="E18" s="12" t="str">
        <f t="shared" si="0"/>
        <v>-</v>
      </c>
      <c r="F18" s="13" t="str">
        <f t="shared" si="1"/>
        <v>-</v>
      </c>
      <c r="G18" s="13"/>
      <c r="H18" s="2"/>
    </row>
    <row r="19" spans="1:8">
      <c r="A19" s="2"/>
      <c r="B19" s="11" t="s">
        <v>39</v>
      </c>
      <c r="C19" s="13"/>
      <c r="D19" s="13"/>
      <c r="E19" s="12" t="str">
        <f t="shared" si="0"/>
        <v>-</v>
      </c>
      <c r="F19" s="13" t="str">
        <f t="shared" si="1"/>
        <v>-</v>
      </c>
      <c r="G19" s="13"/>
      <c r="H19" s="2"/>
    </row>
    <row r="20" spans="1:8">
      <c r="A20" s="2"/>
      <c r="B20" s="11" t="s">
        <v>40</v>
      </c>
      <c r="C20" s="13"/>
      <c r="D20" s="13"/>
      <c r="E20" s="12" t="str">
        <f t="shared" si="0"/>
        <v>-</v>
      </c>
      <c r="F20" s="13" t="str">
        <f t="shared" si="1"/>
        <v>-</v>
      </c>
      <c r="G20" s="13"/>
      <c r="H20" s="2"/>
    </row>
    <row r="21" spans="1:8">
      <c r="A21" s="2"/>
      <c r="B21" s="11" t="s">
        <v>47</v>
      </c>
      <c r="C21" s="13"/>
      <c r="D21" s="13"/>
      <c r="E21" s="12" t="str">
        <f t="shared" si="0"/>
        <v>-</v>
      </c>
      <c r="F21" s="13" t="str">
        <f t="shared" si="1"/>
        <v>-</v>
      </c>
      <c r="G21" s="13"/>
      <c r="H21" s="2"/>
    </row>
    <row r="22" spans="1:8">
      <c r="A22" s="2"/>
      <c r="B22" s="11" t="s">
        <v>48</v>
      </c>
      <c r="C22" s="13"/>
      <c r="D22" s="13"/>
      <c r="E22" s="12" t="str">
        <f t="shared" si="0"/>
        <v>-</v>
      </c>
      <c r="F22" s="13" t="str">
        <f t="shared" si="1"/>
        <v>-</v>
      </c>
      <c r="G22" s="13"/>
      <c r="H22" s="2"/>
    </row>
    <row r="23" spans="1:8">
      <c r="A23" s="2"/>
      <c r="B23" s="11" t="s">
        <v>49</v>
      </c>
      <c r="C23" s="13"/>
      <c r="D23" s="13"/>
      <c r="E23" s="12" t="str">
        <f t="shared" si="0"/>
        <v>-</v>
      </c>
      <c r="F23" s="13" t="str">
        <f t="shared" si="1"/>
        <v>-</v>
      </c>
      <c r="G23" s="13"/>
      <c r="H23" s="2"/>
    </row>
    <row r="24" spans="1:8">
      <c r="A24" s="2"/>
      <c r="B24" s="11" t="s">
        <v>54</v>
      </c>
      <c r="C24" s="13"/>
      <c r="D24" s="13"/>
      <c r="E24" s="12" t="str">
        <f t="shared" si="0"/>
        <v>-</v>
      </c>
      <c r="F24" s="13" t="str">
        <f t="shared" si="1"/>
        <v>-</v>
      </c>
      <c r="G24" s="13"/>
      <c r="H24" s="2"/>
    </row>
    <row r="25" spans="1:8">
      <c r="A25" s="2"/>
      <c r="B25" s="11" t="s">
        <v>51</v>
      </c>
      <c r="C25" s="13"/>
      <c r="D25" s="13"/>
      <c r="E25" s="12" t="str">
        <f t="shared" si="0"/>
        <v>-</v>
      </c>
      <c r="F25" s="13" t="str">
        <f t="shared" si="1"/>
        <v>-</v>
      </c>
      <c r="G25" s="13"/>
      <c r="H25" s="2"/>
    </row>
    <row r="26" spans="1:8">
      <c r="A26" s="2"/>
      <c r="B26" s="11" t="s">
        <v>56</v>
      </c>
      <c r="C26" s="13"/>
      <c r="D26" s="13"/>
      <c r="E26" s="12" t="str">
        <f t="shared" si="0"/>
        <v>-</v>
      </c>
      <c r="F26" s="13" t="str">
        <f t="shared" si="1"/>
        <v>-</v>
      </c>
      <c r="G26" s="13"/>
      <c r="H26" s="2"/>
    </row>
    <row r="27" spans="1:8">
      <c r="A27" s="2"/>
      <c r="B27" s="4"/>
      <c r="C27" s="2"/>
      <c r="D27" s="2"/>
      <c r="E27" s="2"/>
      <c r="F27" s="2"/>
      <c r="G27" s="2"/>
      <c r="H27" s="2"/>
    </row>
    <row r="28" spans="1:8">
      <c r="A28" s="2"/>
      <c r="B28" s="4" t="s">
        <v>20</v>
      </c>
      <c r="C28" s="2"/>
      <c r="D28" s="2"/>
      <c r="E28" s="2"/>
      <c r="F28" s="2"/>
      <c r="G28" s="2"/>
      <c r="H28" s="2"/>
    </row>
    <row r="29" spans="1:8">
      <c r="A29" s="2"/>
      <c r="B29" s="8" t="s">
        <v>53</v>
      </c>
      <c r="C29" s="8" t="s">
        <v>22</v>
      </c>
      <c r="D29" s="8" t="s">
        <v>23</v>
      </c>
      <c r="E29" s="8" t="s">
        <v>24</v>
      </c>
      <c r="F29" s="8" t="s">
        <v>25</v>
      </c>
      <c r="G29" s="8" t="s">
        <v>26</v>
      </c>
      <c r="H29" s="2"/>
    </row>
    <row r="30" spans="1:8">
      <c r="A30" s="2"/>
      <c r="B30" s="11" t="s">
        <v>13</v>
      </c>
      <c r="C30" s="13">
        <v>2457</v>
      </c>
      <c r="D30" s="13">
        <v>3</v>
      </c>
      <c r="E30" s="21">
        <f>IFERROR(D30/C30,"-")</f>
        <v>1.221001221001221E-3</v>
      </c>
      <c r="F30" s="20">
        <f>IFERROR(G30/D30,"-")</f>
        <v>909.33333333333337</v>
      </c>
      <c r="G30" s="13">
        <v>2728</v>
      </c>
      <c r="H30" s="2"/>
    </row>
    <row r="31" spans="1:8">
      <c r="A31" s="2"/>
      <c r="B31" s="9" t="s">
        <v>19</v>
      </c>
      <c r="C31" s="17" t="str">
        <f>IFERROR((C30-C32)/C32,"-")</f>
        <v>-</v>
      </c>
      <c r="D31" s="17" t="str">
        <f>IFERROR((D30-D32)/D32,"-")</f>
        <v>-</v>
      </c>
      <c r="E31" s="17" t="str">
        <f>IFERROR((E30-E32)/E32,"-")</f>
        <v>-</v>
      </c>
      <c r="F31" s="17" t="str">
        <f>IFERROR((F30-F32)/F32,"-")</f>
        <v>-</v>
      </c>
      <c r="G31" s="17" t="str">
        <f>IFERROR((G30-G32)/G32,"-")</f>
        <v>-</v>
      </c>
      <c r="H31" s="2"/>
    </row>
    <row r="32" spans="1:8">
      <c r="A32" s="2"/>
      <c r="B32" s="11"/>
      <c r="C32" s="13"/>
      <c r="D32" s="13"/>
      <c r="E32" s="21"/>
      <c r="F32" s="13"/>
      <c r="G32" s="13"/>
      <c r="H32" s="2"/>
    </row>
    <row r="33" spans="1:8">
      <c r="A33" s="2"/>
      <c r="B33" s="4"/>
      <c r="C33" s="2"/>
      <c r="D33" s="2"/>
      <c r="E33" s="2"/>
      <c r="F33" s="2"/>
      <c r="G33" s="2"/>
      <c r="H33" s="2"/>
    </row>
    <row r="34" spans="1:8">
      <c r="A34" s="2"/>
      <c r="B34" s="4" t="s">
        <v>115</v>
      </c>
      <c r="C34" s="2"/>
      <c r="D34" s="2"/>
      <c r="E34" s="2"/>
      <c r="F34" s="2"/>
      <c r="G34" s="2"/>
      <c r="H34" s="2"/>
    </row>
    <row r="35" spans="1:8">
      <c r="A35" s="2"/>
      <c r="B35" s="8" t="s">
        <v>11</v>
      </c>
      <c r="C35" s="8" t="s">
        <v>3</v>
      </c>
      <c r="D35" s="8" t="s">
        <v>4</v>
      </c>
      <c r="E35" s="8" t="s">
        <v>7</v>
      </c>
      <c r="F35" s="8" t="s">
        <v>5</v>
      </c>
      <c r="G35" s="8" t="s">
        <v>6</v>
      </c>
      <c r="H35" s="2"/>
    </row>
    <row r="36" spans="1:8">
      <c r="A36" s="2"/>
      <c r="B36" s="11" t="s">
        <v>78</v>
      </c>
      <c r="C36" s="13">
        <v>2070</v>
      </c>
      <c r="D36" s="13">
        <v>1</v>
      </c>
      <c r="E36" s="16">
        <v>0.05</v>
      </c>
      <c r="F36" s="13">
        <v>5379</v>
      </c>
      <c r="G36" s="13">
        <v>5379</v>
      </c>
      <c r="H36" s="2"/>
    </row>
    <row r="37" spans="1:8">
      <c r="A37" s="2"/>
      <c r="B37" s="11" t="s">
        <v>58</v>
      </c>
      <c r="C37" s="13">
        <v>1</v>
      </c>
      <c r="D37" s="13">
        <v>0</v>
      </c>
      <c r="E37" s="16">
        <v>0</v>
      </c>
      <c r="F37" s="13">
        <v>0</v>
      </c>
      <c r="G37" s="13">
        <v>0</v>
      </c>
      <c r="H37" s="2"/>
    </row>
    <row r="38" spans="1:8">
      <c r="A38" s="2"/>
      <c r="B38" s="11" t="s">
        <v>59</v>
      </c>
      <c r="C38" s="13">
        <v>2</v>
      </c>
      <c r="D38" s="13">
        <v>0</v>
      </c>
      <c r="E38" s="16">
        <v>0</v>
      </c>
      <c r="F38" s="13">
        <v>0</v>
      </c>
      <c r="G38" s="13">
        <v>0</v>
      </c>
      <c r="H38" s="2"/>
    </row>
    <row r="39" spans="1:8">
      <c r="A39" s="2"/>
      <c r="B39" s="11" t="s">
        <v>79</v>
      </c>
      <c r="C39" s="13">
        <v>1</v>
      </c>
      <c r="D39" s="13">
        <v>0</v>
      </c>
      <c r="E39" s="16">
        <v>0</v>
      </c>
      <c r="F39" s="13">
        <v>0</v>
      </c>
      <c r="G39" s="13">
        <v>0</v>
      </c>
      <c r="H39" s="2"/>
    </row>
    <row r="40" spans="1:8">
      <c r="A40" s="2"/>
      <c r="B40" s="11" t="s">
        <v>80</v>
      </c>
      <c r="C40" s="13">
        <v>7</v>
      </c>
      <c r="D40" s="13">
        <v>0</v>
      </c>
      <c r="E40" s="16">
        <v>0</v>
      </c>
      <c r="F40" s="13">
        <v>0</v>
      </c>
      <c r="G40" s="13">
        <v>0</v>
      </c>
      <c r="H40" s="2"/>
    </row>
    <row r="41" spans="1:8">
      <c r="A41" s="2"/>
      <c r="B41" s="11" t="s">
        <v>60</v>
      </c>
      <c r="C41" s="13">
        <v>145</v>
      </c>
      <c r="D41" s="13">
        <v>2</v>
      </c>
      <c r="E41" s="16">
        <v>1.38</v>
      </c>
      <c r="F41" s="13">
        <v>3399</v>
      </c>
      <c r="G41" s="13">
        <v>6798</v>
      </c>
      <c r="H41" s="2"/>
    </row>
    <row r="42" spans="1:8">
      <c r="A42" s="2"/>
      <c r="B42" s="11" t="s">
        <v>61</v>
      </c>
      <c r="C42" s="13">
        <v>177</v>
      </c>
      <c r="D42" s="13">
        <v>0</v>
      </c>
      <c r="E42" s="16">
        <v>0</v>
      </c>
      <c r="F42" s="13">
        <v>0</v>
      </c>
      <c r="G42" s="13">
        <v>0</v>
      </c>
      <c r="H42" s="2"/>
    </row>
    <row r="43" spans="1:8">
      <c r="A43" s="2"/>
      <c r="B43" s="11" t="s">
        <v>62</v>
      </c>
      <c r="C43" s="13">
        <v>143</v>
      </c>
      <c r="D43" s="13">
        <v>4</v>
      </c>
      <c r="E43" s="16">
        <v>2.8</v>
      </c>
      <c r="F43" s="13">
        <v>2043</v>
      </c>
      <c r="G43" s="13">
        <v>8173</v>
      </c>
      <c r="H43" s="2"/>
    </row>
    <row r="44" spans="1:8">
      <c r="A44" s="2"/>
      <c r="B44" s="11" t="s">
        <v>63</v>
      </c>
      <c r="C44" s="13">
        <v>232</v>
      </c>
      <c r="D44" s="13">
        <v>8</v>
      </c>
      <c r="E44" s="16">
        <v>3.45</v>
      </c>
      <c r="F44" s="13">
        <v>2526</v>
      </c>
      <c r="G44" s="13">
        <v>20207</v>
      </c>
      <c r="H44" s="2"/>
    </row>
    <row r="45" spans="1:8">
      <c r="A45" s="2"/>
      <c r="B45" s="11" t="s">
        <v>64</v>
      </c>
      <c r="C45" s="13">
        <v>238</v>
      </c>
      <c r="D45" s="13">
        <v>6</v>
      </c>
      <c r="E45" s="16">
        <v>2.5299999999999998</v>
      </c>
      <c r="F45" s="13">
        <v>3443</v>
      </c>
      <c r="G45" s="13">
        <v>20658</v>
      </c>
      <c r="H45" s="2"/>
    </row>
    <row r="46" spans="1:8">
      <c r="A46" s="2"/>
      <c r="B46" s="11" t="s">
        <v>81</v>
      </c>
      <c r="C46" s="13">
        <v>154</v>
      </c>
      <c r="D46" s="13">
        <v>2</v>
      </c>
      <c r="E46" s="16">
        <v>1.3</v>
      </c>
      <c r="F46" s="13">
        <v>3933</v>
      </c>
      <c r="G46" s="13">
        <v>7865</v>
      </c>
      <c r="H46" s="2"/>
    </row>
    <row r="47" spans="1:8">
      <c r="A47" s="2"/>
      <c r="B47" s="11" t="s">
        <v>82</v>
      </c>
      <c r="C47" s="13">
        <v>191</v>
      </c>
      <c r="D47" s="13">
        <v>4</v>
      </c>
      <c r="E47" s="16">
        <v>2.1</v>
      </c>
      <c r="F47" s="13">
        <v>2159</v>
      </c>
      <c r="G47" s="13">
        <v>8635</v>
      </c>
      <c r="H47" s="2"/>
    </row>
    <row r="48" spans="1:8">
      <c r="A48" s="2"/>
      <c r="B48" s="11" t="s">
        <v>65</v>
      </c>
      <c r="C48" s="13">
        <v>204</v>
      </c>
      <c r="D48" s="13">
        <v>2</v>
      </c>
      <c r="E48" s="16">
        <v>0.99</v>
      </c>
      <c r="F48" s="13">
        <v>3113</v>
      </c>
      <c r="G48" s="13">
        <v>6226</v>
      </c>
      <c r="H48" s="2"/>
    </row>
    <row r="49" spans="1:8">
      <c r="A49" s="2"/>
      <c r="B49" s="11" t="s">
        <v>66</v>
      </c>
      <c r="C49" s="13">
        <v>167</v>
      </c>
      <c r="D49" s="13">
        <v>3</v>
      </c>
      <c r="E49" s="16">
        <v>1.8</v>
      </c>
      <c r="F49" s="13">
        <v>444</v>
      </c>
      <c r="G49" s="13">
        <v>1331</v>
      </c>
      <c r="H49" s="2"/>
    </row>
    <row r="50" spans="1:8">
      <c r="A50" s="2"/>
      <c r="B50" s="11" t="s">
        <v>67</v>
      </c>
      <c r="C50" s="13">
        <v>109</v>
      </c>
      <c r="D50" s="13">
        <v>1</v>
      </c>
      <c r="E50" s="16">
        <v>0.92</v>
      </c>
      <c r="F50" s="13">
        <v>3366</v>
      </c>
      <c r="G50" s="13">
        <v>3366</v>
      </c>
      <c r="H50" s="2"/>
    </row>
    <row r="51" spans="1:8">
      <c r="A51" s="2"/>
      <c r="B51" s="11" t="s">
        <v>68</v>
      </c>
      <c r="C51" s="13">
        <v>115</v>
      </c>
      <c r="D51" s="13">
        <v>2</v>
      </c>
      <c r="E51" s="16">
        <v>1.74</v>
      </c>
      <c r="F51" s="13">
        <v>3911</v>
      </c>
      <c r="G51" s="13">
        <v>7821</v>
      </c>
      <c r="H51" s="2"/>
    </row>
    <row r="52" spans="1:8">
      <c r="A52" s="2"/>
      <c r="B52" s="11" t="s">
        <v>69</v>
      </c>
      <c r="C52" s="13">
        <v>160</v>
      </c>
      <c r="D52" s="13">
        <v>2</v>
      </c>
      <c r="E52" s="16">
        <v>1.25</v>
      </c>
      <c r="F52" s="13">
        <v>55</v>
      </c>
      <c r="G52" s="13">
        <v>110</v>
      </c>
      <c r="H52" s="2"/>
    </row>
    <row r="53" spans="1:8">
      <c r="A53" s="2"/>
      <c r="B53" s="11" t="s">
        <v>83</v>
      </c>
      <c r="C53" s="13">
        <v>81</v>
      </c>
      <c r="D53" s="13">
        <v>0</v>
      </c>
      <c r="E53" s="16">
        <v>0</v>
      </c>
      <c r="F53" s="13">
        <v>0</v>
      </c>
      <c r="G53" s="13">
        <v>0</v>
      </c>
      <c r="H53" s="2"/>
    </row>
    <row r="54" spans="1:8">
      <c r="A54" s="2"/>
      <c r="B54" s="11" t="s">
        <v>84</v>
      </c>
      <c r="C54" s="13">
        <v>129</v>
      </c>
      <c r="D54" s="13">
        <v>3</v>
      </c>
      <c r="E54" s="16">
        <v>2.33</v>
      </c>
      <c r="F54" s="13">
        <v>3513</v>
      </c>
      <c r="G54" s="13">
        <v>10538</v>
      </c>
      <c r="H54" s="2"/>
    </row>
    <row r="55" spans="1:8">
      <c r="A55" s="2"/>
      <c r="B55" s="11" t="s">
        <v>85</v>
      </c>
      <c r="C55" s="13">
        <v>210</v>
      </c>
      <c r="D55" s="13">
        <v>5</v>
      </c>
      <c r="E55" s="16">
        <v>2.39</v>
      </c>
      <c r="F55" s="13">
        <v>1692</v>
      </c>
      <c r="G55" s="13">
        <v>8459</v>
      </c>
      <c r="H55" s="2"/>
    </row>
    <row r="56" spans="1:8">
      <c r="A56" s="2"/>
      <c r="B56" s="11" t="s">
        <v>71</v>
      </c>
      <c r="C56" s="13">
        <v>209</v>
      </c>
      <c r="D56" s="13">
        <v>3</v>
      </c>
      <c r="E56" s="16">
        <v>1.44</v>
      </c>
      <c r="F56" s="13">
        <v>3982</v>
      </c>
      <c r="G56" s="13">
        <v>11946</v>
      </c>
      <c r="H56" s="2"/>
    </row>
    <row r="57" spans="1:8">
      <c r="A57" s="2"/>
      <c r="B57" s="11" t="s">
        <v>72</v>
      </c>
      <c r="C57" s="13">
        <v>218</v>
      </c>
      <c r="D57" s="13">
        <v>0</v>
      </c>
      <c r="E57" s="16">
        <v>0</v>
      </c>
      <c r="F57" s="13">
        <v>0</v>
      </c>
      <c r="G57" s="13">
        <v>0</v>
      </c>
      <c r="H57" s="2"/>
    </row>
    <row r="58" spans="1:8">
      <c r="A58" s="2"/>
      <c r="B58" s="11" t="s">
        <v>73</v>
      </c>
      <c r="C58" s="13">
        <v>215</v>
      </c>
      <c r="D58" s="13">
        <v>0</v>
      </c>
      <c r="E58" s="16">
        <v>0</v>
      </c>
      <c r="F58" s="13">
        <v>0</v>
      </c>
      <c r="G58" s="13">
        <v>0</v>
      </c>
      <c r="H58" s="2"/>
    </row>
    <row r="59" spans="1:8">
      <c r="A59" s="2"/>
      <c r="B59" s="11" t="s">
        <v>74</v>
      </c>
      <c r="C59" s="13">
        <v>163</v>
      </c>
      <c r="D59" s="13">
        <v>1</v>
      </c>
      <c r="E59" s="16">
        <v>0.62</v>
      </c>
      <c r="F59" s="13">
        <v>1045</v>
      </c>
      <c r="G59" s="13">
        <v>1045</v>
      </c>
      <c r="H59" s="2"/>
    </row>
    <row r="60" spans="1:8">
      <c r="A60" s="2"/>
      <c r="B60" s="11" t="s">
        <v>86</v>
      </c>
      <c r="C60" s="13">
        <v>182</v>
      </c>
      <c r="D60" s="13">
        <v>1</v>
      </c>
      <c r="E60" s="16">
        <v>0.55000000000000004</v>
      </c>
      <c r="F60" s="13">
        <v>4026</v>
      </c>
      <c r="G60" s="13">
        <v>4026</v>
      </c>
      <c r="H60" s="2"/>
    </row>
    <row r="61" spans="1:8">
      <c r="A61" s="2"/>
      <c r="B61" s="11" t="s">
        <v>87</v>
      </c>
      <c r="C61" s="13">
        <v>193</v>
      </c>
      <c r="D61" s="13">
        <v>1</v>
      </c>
      <c r="E61" s="16">
        <v>0.52</v>
      </c>
      <c r="F61" s="13">
        <v>4070</v>
      </c>
      <c r="G61" s="13">
        <v>4070</v>
      </c>
      <c r="H61" s="2"/>
    </row>
    <row r="62" spans="1:8">
      <c r="A62" s="2"/>
      <c r="B62" s="11" t="s">
        <v>88</v>
      </c>
      <c r="C62" s="13">
        <v>132</v>
      </c>
      <c r="D62" s="13">
        <v>1</v>
      </c>
      <c r="E62" s="16">
        <v>0.76</v>
      </c>
      <c r="F62" s="13">
        <v>88</v>
      </c>
      <c r="G62" s="13">
        <v>88</v>
      </c>
      <c r="H62" s="2"/>
    </row>
    <row r="63" spans="1:8">
      <c r="A63" s="2"/>
      <c r="B63" s="2"/>
      <c r="C63" s="2"/>
      <c r="D63" s="2"/>
      <c r="E63" s="2"/>
      <c r="F63" s="2"/>
      <c r="G63" s="2"/>
      <c r="H63" s="2"/>
    </row>
    <row r="64" spans="1:8">
      <c r="A64" s="2"/>
      <c r="B64" s="2"/>
      <c r="C64" s="2"/>
      <c r="D64" s="2"/>
      <c r="E64" s="2"/>
      <c r="F64" s="2"/>
      <c r="G64" s="2"/>
      <c r="H64" s="2"/>
    </row>
  </sheetData>
  <mergeCells count="2">
    <mergeCell ref="A1:H3"/>
    <mergeCell ref="A4:H4"/>
  </mergeCells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sqref="A1:N3"/>
    </sheetView>
  </sheetViews>
  <sheetFormatPr defaultRowHeight="16.5"/>
  <cols>
    <col min="1" max="1" width="5.625" style="1" customWidth="1"/>
    <col min="2" max="2" width="20.75" style="1" bestFit="1" customWidth="1"/>
    <col min="3" max="3" width="9.5" style="1" customWidth="1"/>
    <col min="4" max="4" width="16.125" style="1" customWidth="1"/>
    <col min="5" max="13" width="12.625" style="1" customWidth="1"/>
    <col min="14" max="14" width="5.625" style="1" customWidth="1"/>
    <col min="15" max="15" width="10.375" style="1" bestFit="1" customWidth="1"/>
    <col min="16" max="16384" width="9" style="1"/>
  </cols>
  <sheetData>
    <row r="1" spans="1:14" ht="15" customHeight="1">
      <c r="A1" s="51" t="s">
        <v>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1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ht="20.100000000000001" customHeight="1">
      <c r="A4" s="52" t="str">
        <f>스킨큐어!A4</f>
        <v>2023년 4월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ht="23.25" customHeight="1">
      <c r="A5" s="3"/>
      <c r="B5" s="15" t="s">
        <v>216</v>
      </c>
      <c r="C5" s="15"/>
      <c r="D5" s="15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A6" s="2"/>
      <c r="B6" s="26" t="s">
        <v>55</v>
      </c>
      <c r="C6" s="26" t="s">
        <v>30</v>
      </c>
      <c r="D6" s="26" t="s">
        <v>29</v>
      </c>
      <c r="E6" s="26" t="s">
        <v>0</v>
      </c>
      <c r="F6" s="26" t="s">
        <v>1</v>
      </c>
      <c r="G6" s="26" t="s">
        <v>15</v>
      </c>
      <c r="H6" s="26" t="s">
        <v>16</v>
      </c>
      <c r="I6" s="26" t="s">
        <v>6</v>
      </c>
      <c r="J6" s="26" t="s">
        <v>122</v>
      </c>
      <c r="K6" s="26" t="s">
        <v>129</v>
      </c>
      <c r="L6" s="26" t="s">
        <v>130</v>
      </c>
      <c r="M6" s="26" t="s">
        <v>127</v>
      </c>
      <c r="N6" s="2"/>
    </row>
    <row r="7" spans="1:14">
      <c r="A7" s="2"/>
      <c r="B7" s="27" t="s">
        <v>219</v>
      </c>
      <c r="C7" s="27" t="s">
        <v>31</v>
      </c>
      <c r="D7" s="27" t="s">
        <v>220</v>
      </c>
      <c r="E7" s="13">
        <v>3330</v>
      </c>
      <c r="F7" s="13">
        <v>70</v>
      </c>
      <c r="G7" s="12">
        <f>F7/E7</f>
        <v>2.1021021021021023E-2</v>
      </c>
      <c r="H7" s="13">
        <f>I7/F7</f>
        <v>2286.5857142857144</v>
      </c>
      <c r="I7" s="13">
        <v>160061</v>
      </c>
      <c r="J7" s="13">
        <v>15</v>
      </c>
      <c r="K7" s="12">
        <f>J7/F7</f>
        <v>0.21428571428571427</v>
      </c>
      <c r="L7" s="13">
        <v>370200</v>
      </c>
      <c r="M7" s="50">
        <f>L7/I7</f>
        <v>2.3128682189915093</v>
      </c>
      <c r="N7" s="2"/>
    </row>
    <row r="8" spans="1:14">
      <c r="A8" s="2"/>
      <c r="B8" s="27" t="s">
        <v>221</v>
      </c>
      <c r="C8" s="27" t="s">
        <v>31</v>
      </c>
      <c r="D8" s="27" t="s">
        <v>222</v>
      </c>
      <c r="E8" s="13">
        <v>56</v>
      </c>
      <c r="F8" s="13">
        <v>12</v>
      </c>
      <c r="G8" s="12">
        <f t="shared" ref="G8:G23" si="0">F8/E8</f>
        <v>0.21428571428571427</v>
      </c>
      <c r="H8" s="13">
        <f t="shared" ref="H8:H23" si="1">I8/F8</f>
        <v>490.41666666666669</v>
      </c>
      <c r="I8" s="13">
        <v>5885</v>
      </c>
      <c r="J8" s="13">
        <v>6</v>
      </c>
      <c r="K8" s="12">
        <f t="shared" ref="K8:K23" si="2">J8/F8</f>
        <v>0.5</v>
      </c>
      <c r="L8" s="13">
        <v>116400</v>
      </c>
      <c r="M8" s="50">
        <f t="shared" ref="M8:M23" si="3">L8/I8</f>
        <v>19.77909940526763</v>
      </c>
      <c r="N8" s="2"/>
    </row>
    <row r="9" spans="1:14">
      <c r="A9" s="2"/>
      <c r="B9" s="27" t="s">
        <v>221</v>
      </c>
      <c r="C9" s="27" t="s">
        <v>31</v>
      </c>
      <c r="D9" s="27" t="s">
        <v>223</v>
      </c>
      <c r="E9" s="13">
        <v>832</v>
      </c>
      <c r="F9" s="13">
        <v>6</v>
      </c>
      <c r="G9" s="12">
        <f t="shared" si="0"/>
        <v>7.2115384615384619E-3</v>
      </c>
      <c r="H9" s="13">
        <f t="shared" si="1"/>
        <v>700.33333333333337</v>
      </c>
      <c r="I9" s="13">
        <v>4202</v>
      </c>
      <c r="J9" s="13">
        <v>3</v>
      </c>
      <c r="K9" s="12">
        <f t="shared" si="2"/>
        <v>0.5</v>
      </c>
      <c r="L9" s="13">
        <v>73600</v>
      </c>
      <c r="M9" s="50">
        <f t="shared" si="3"/>
        <v>17.515468824369346</v>
      </c>
      <c r="N9" s="2"/>
    </row>
    <row r="10" spans="1:14">
      <c r="A10" s="2"/>
      <c r="B10" s="27" t="s">
        <v>221</v>
      </c>
      <c r="C10" s="27" t="s">
        <v>31</v>
      </c>
      <c r="D10" s="27" t="s">
        <v>224</v>
      </c>
      <c r="E10" s="13">
        <v>685</v>
      </c>
      <c r="F10" s="13">
        <v>23</v>
      </c>
      <c r="G10" s="12">
        <f t="shared" si="0"/>
        <v>3.3576642335766425E-2</v>
      </c>
      <c r="H10" s="13">
        <f t="shared" si="1"/>
        <v>1128.695652173913</v>
      </c>
      <c r="I10" s="13">
        <v>25960</v>
      </c>
      <c r="J10" s="13">
        <v>3</v>
      </c>
      <c r="K10" s="12">
        <f t="shared" si="2"/>
        <v>0.13043478260869565</v>
      </c>
      <c r="L10" s="13">
        <v>59700</v>
      </c>
      <c r="M10" s="50">
        <f t="shared" si="3"/>
        <v>2.2996918335901388</v>
      </c>
      <c r="N10" s="2"/>
    </row>
    <row r="11" spans="1:14">
      <c r="A11" s="2"/>
      <c r="B11" s="27" t="s">
        <v>219</v>
      </c>
      <c r="C11" s="27" t="s">
        <v>32</v>
      </c>
      <c r="D11" s="27" t="s">
        <v>220</v>
      </c>
      <c r="E11" s="13">
        <v>438</v>
      </c>
      <c r="F11" s="13">
        <v>13</v>
      </c>
      <c r="G11" s="12">
        <f t="shared" si="0"/>
        <v>2.9680365296803651E-2</v>
      </c>
      <c r="H11" s="13">
        <f t="shared" si="1"/>
        <v>2363.3076923076924</v>
      </c>
      <c r="I11" s="13">
        <v>30723</v>
      </c>
      <c r="J11" s="13">
        <v>3</v>
      </c>
      <c r="K11" s="12">
        <f t="shared" si="2"/>
        <v>0.23076923076923078</v>
      </c>
      <c r="L11" s="13">
        <v>58700</v>
      </c>
      <c r="M11" s="50">
        <f t="shared" si="3"/>
        <v>1.9106207076131889</v>
      </c>
      <c r="N11" s="2"/>
    </row>
    <row r="12" spans="1:14">
      <c r="A12" s="2"/>
      <c r="B12" s="27" t="s">
        <v>221</v>
      </c>
      <c r="C12" s="27" t="s">
        <v>31</v>
      </c>
      <c r="D12" s="27" t="s">
        <v>225</v>
      </c>
      <c r="E12" s="13">
        <v>13</v>
      </c>
      <c r="F12" s="13">
        <v>5</v>
      </c>
      <c r="G12" s="12">
        <f t="shared" si="0"/>
        <v>0.38461538461538464</v>
      </c>
      <c r="H12" s="13">
        <f t="shared" si="1"/>
        <v>55</v>
      </c>
      <c r="I12" s="13">
        <v>275</v>
      </c>
      <c r="J12" s="13">
        <v>3</v>
      </c>
      <c r="K12" s="12">
        <f t="shared" si="2"/>
        <v>0.6</v>
      </c>
      <c r="L12" s="13">
        <v>57700</v>
      </c>
      <c r="M12" s="50">
        <f t="shared" si="3"/>
        <v>209.81818181818181</v>
      </c>
      <c r="N12" s="2"/>
    </row>
    <row r="13" spans="1:14">
      <c r="A13" s="2"/>
      <c r="B13" s="27" t="s">
        <v>219</v>
      </c>
      <c r="C13" s="27" t="s">
        <v>31</v>
      </c>
      <c r="D13" s="27" t="s">
        <v>226</v>
      </c>
      <c r="E13" s="13">
        <v>167</v>
      </c>
      <c r="F13" s="13">
        <v>4</v>
      </c>
      <c r="G13" s="12">
        <f t="shared" si="0"/>
        <v>2.3952095808383235E-2</v>
      </c>
      <c r="H13" s="13">
        <f t="shared" si="1"/>
        <v>1498.75</v>
      </c>
      <c r="I13" s="13">
        <v>5995</v>
      </c>
      <c r="J13" s="13">
        <v>2</v>
      </c>
      <c r="K13" s="12">
        <f t="shared" si="2"/>
        <v>0.5</v>
      </c>
      <c r="L13" s="13">
        <v>39800</v>
      </c>
      <c r="M13" s="50">
        <f t="shared" si="3"/>
        <v>6.638865721434529</v>
      </c>
      <c r="N13" s="2"/>
    </row>
    <row r="14" spans="1:14">
      <c r="A14" s="2"/>
      <c r="B14" s="27" t="s">
        <v>221</v>
      </c>
      <c r="C14" s="27" t="s">
        <v>31</v>
      </c>
      <c r="D14" s="27" t="s">
        <v>227</v>
      </c>
      <c r="E14" s="13">
        <v>119</v>
      </c>
      <c r="F14" s="13">
        <v>6</v>
      </c>
      <c r="G14" s="12">
        <f t="shared" si="0"/>
        <v>5.0420168067226892E-2</v>
      </c>
      <c r="H14" s="13">
        <f t="shared" si="1"/>
        <v>1277.8333333333333</v>
      </c>
      <c r="I14" s="13">
        <v>7667</v>
      </c>
      <c r="J14" s="13">
        <v>2</v>
      </c>
      <c r="K14" s="12">
        <f t="shared" si="2"/>
        <v>0.33333333333333331</v>
      </c>
      <c r="L14" s="13">
        <v>38800</v>
      </c>
      <c r="M14" s="50">
        <f t="shared" si="3"/>
        <v>5.0606495369766531</v>
      </c>
      <c r="N14" s="2"/>
    </row>
    <row r="15" spans="1:14">
      <c r="A15" s="2"/>
      <c r="B15" s="27" t="s">
        <v>221</v>
      </c>
      <c r="C15" s="27" t="s">
        <v>31</v>
      </c>
      <c r="D15" s="27" t="s">
        <v>228</v>
      </c>
      <c r="E15" s="13">
        <v>6</v>
      </c>
      <c r="F15" s="13">
        <v>1</v>
      </c>
      <c r="G15" s="12">
        <f t="shared" si="0"/>
        <v>0.16666666666666666</v>
      </c>
      <c r="H15" s="13">
        <f t="shared" si="1"/>
        <v>3663</v>
      </c>
      <c r="I15" s="13">
        <v>3663</v>
      </c>
      <c r="J15" s="13">
        <v>1</v>
      </c>
      <c r="K15" s="12">
        <f t="shared" si="2"/>
        <v>1</v>
      </c>
      <c r="L15" s="13">
        <v>21600</v>
      </c>
      <c r="M15" s="50">
        <f t="shared" si="3"/>
        <v>5.8968058968058967</v>
      </c>
      <c r="N15" s="2"/>
    </row>
    <row r="16" spans="1:14">
      <c r="A16" s="2"/>
      <c r="B16" s="27" t="s">
        <v>221</v>
      </c>
      <c r="C16" s="27" t="s">
        <v>31</v>
      </c>
      <c r="D16" s="27" t="s">
        <v>229</v>
      </c>
      <c r="E16" s="13">
        <v>134</v>
      </c>
      <c r="F16" s="13">
        <v>4</v>
      </c>
      <c r="G16" s="12">
        <f t="shared" si="0"/>
        <v>2.9850746268656716E-2</v>
      </c>
      <c r="H16" s="13">
        <f t="shared" si="1"/>
        <v>2917.75</v>
      </c>
      <c r="I16" s="13">
        <v>11671</v>
      </c>
      <c r="J16" s="13">
        <v>1</v>
      </c>
      <c r="K16" s="12">
        <f t="shared" si="2"/>
        <v>0.25</v>
      </c>
      <c r="L16" s="13">
        <v>19900</v>
      </c>
      <c r="M16" s="50">
        <f t="shared" si="3"/>
        <v>1.7050809699254563</v>
      </c>
      <c r="N16" s="2"/>
    </row>
    <row r="17" spans="1:14">
      <c r="A17" s="2"/>
      <c r="B17" s="27" t="s">
        <v>221</v>
      </c>
      <c r="C17" s="27" t="s">
        <v>32</v>
      </c>
      <c r="D17" s="27" t="s">
        <v>227</v>
      </c>
      <c r="E17" s="13">
        <v>12</v>
      </c>
      <c r="F17" s="13">
        <v>2</v>
      </c>
      <c r="G17" s="12">
        <f t="shared" si="0"/>
        <v>0.16666666666666666</v>
      </c>
      <c r="H17" s="13">
        <f t="shared" si="1"/>
        <v>1485</v>
      </c>
      <c r="I17" s="13">
        <v>2970</v>
      </c>
      <c r="J17" s="13">
        <v>1</v>
      </c>
      <c r="K17" s="12">
        <f t="shared" si="2"/>
        <v>0.5</v>
      </c>
      <c r="L17" s="13">
        <v>19900</v>
      </c>
      <c r="M17" s="50">
        <f t="shared" si="3"/>
        <v>6.7003367003367007</v>
      </c>
      <c r="N17" s="2"/>
    </row>
    <row r="18" spans="1:14">
      <c r="A18" s="2"/>
      <c r="B18" s="27" t="s">
        <v>221</v>
      </c>
      <c r="C18" s="27" t="s">
        <v>31</v>
      </c>
      <c r="D18" s="27" t="s">
        <v>230</v>
      </c>
      <c r="E18" s="13">
        <v>1</v>
      </c>
      <c r="F18" s="13">
        <v>1</v>
      </c>
      <c r="G18" s="12">
        <f t="shared" si="0"/>
        <v>1</v>
      </c>
      <c r="H18" s="13">
        <f t="shared" si="1"/>
        <v>2475</v>
      </c>
      <c r="I18" s="13">
        <v>2475</v>
      </c>
      <c r="J18" s="13">
        <v>1</v>
      </c>
      <c r="K18" s="12">
        <f t="shared" si="2"/>
        <v>1</v>
      </c>
      <c r="L18" s="13">
        <v>19900</v>
      </c>
      <c r="M18" s="50">
        <f t="shared" si="3"/>
        <v>8.0404040404040398</v>
      </c>
      <c r="N18" s="2"/>
    </row>
    <row r="19" spans="1:14">
      <c r="A19" s="2"/>
      <c r="B19" s="27" t="s">
        <v>219</v>
      </c>
      <c r="C19" s="27" t="s">
        <v>31</v>
      </c>
      <c r="D19" s="27" t="s">
        <v>179</v>
      </c>
      <c r="E19" s="13">
        <v>112</v>
      </c>
      <c r="F19" s="13">
        <v>1</v>
      </c>
      <c r="G19" s="12">
        <f t="shared" si="0"/>
        <v>8.9285714285714281E-3</v>
      </c>
      <c r="H19" s="13">
        <f t="shared" si="1"/>
        <v>880</v>
      </c>
      <c r="I19" s="13">
        <v>880</v>
      </c>
      <c r="J19" s="13">
        <v>1</v>
      </c>
      <c r="K19" s="12">
        <f t="shared" si="2"/>
        <v>1</v>
      </c>
      <c r="L19" s="13">
        <v>19900</v>
      </c>
      <c r="M19" s="50">
        <f t="shared" si="3"/>
        <v>22.613636363636363</v>
      </c>
      <c r="N19" s="2"/>
    </row>
    <row r="20" spans="1:14">
      <c r="A20" s="2"/>
      <c r="B20" s="27" t="s">
        <v>221</v>
      </c>
      <c r="C20" s="27" t="s">
        <v>31</v>
      </c>
      <c r="D20" s="27" t="s">
        <v>231</v>
      </c>
      <c r="E20" s="13">
        <v>365</v>
      </c>
      <c r="F20" s="13">
        <v>7</v>
      </c>
      <c r="G20" s="12">
        <f t="shared" si="0"/>
        <v>1.9178082191780823E-2</v>
      </c>
      <c r="H20" s="13">
        <f t="shared" si="1"/>
        <v>2948</v>
      </c>
      <c r="I20" s="13">
        <v>20636</v>
      </c>
      <c r="J20" s="13">
        <v>1</v>
      </c>
      <c r="K20" s="12">
        <f t="shared" si="2"/>
        <v>0.14285714285714285</v>
      </c>
      <c r="L20" s="13">
        <v>18900</v>
      </c>
      <c r="M20" s="50">
        <f t="shared" si="3"/>
        <v>0.91587516960651294</v>
      </c>
      <c r="N20" s="2"/>
    </row>
    <row r="21" spans="1:14">
      <c r="A21" s="2"/>
      <c r="B21" s="27" t="s">
        <v>219</v>
      </c>
      <c r="C21" s="27" t="s">
        <v>31</v>
      </c>
      <c r="D21" s="27" t="s">
        <v>232</v>
      </c>
      <c r="E21" s="13">
        <v>91</v>
      </c>
      <c r="F21" s="13">
        <v>1</v>
      </c>
      <c r="G21" s="12">
        <f t="shared" si="0"/>
        <v>1.098901098901099E-2</v>
      </c>
      <c r="H21" s="13">
        <f t="shared" si="1"/>
        <v>2101</v>
      </c>
      <c r="I21" s="13">
        <v>2101</v>
      </c>
      <c r="J21" s="13">
        <v>1</v>
      </c>
      <c r="K21" s="12">
        <f t="shared" si="2"/>
        <v>1</v>
      </c>
      <c r="L21" s="13">
        <v>18900</v>
      </c>
      <c r="M21" s="50">
        <f t="shared" si="3"/>
        <v>8.9957163255592576</v>
      </c>
      <c r="N21" s="2"/>
    </row>
    <row r="22" spans="1:14">
      <c r="A22" s="2"/>
      <c r="B22" s="27" t="s">
        <v>219</v>
      </c>
      <c r="C22" s="27" t="s">
        <v>31</v>
      </c>
      <c r="D22" s="27" t="s">
        <v>233</v>
      </c>
      <c r="E22" s="13">
        <v>43</v>
      </c>
      <c r="F22" s="13">
        <v>1</v>
      </c>
      <c r="G22" s="12">
        <f t="shared" si="0"/>
        <v>2.3255813953488372E-2</v>
      </c>
      <c r="H22" s="13">
        <f t="shared" si="1"/>
        <v>847</v>
      </c>
      <c r="I22" s="13">
        <v>847</v>
      </c>
      <c r="J22" s="13">
        <v>1</v>
      </c>
      <c r="K22" s="12">
        <f t="shared" si="2"/>
        <v>1</v>
      </c>
      <c r="L22" s="13">
        <v>18900</v>
      </c>
      <c r="M22" s="50">
        <f t="shared" si="3"/>
        <v>22.314049586776861</v>
      </c>
      <c r="N22" s="2"/>
    </row>
    <row r="23" spans="1:14">
      <c r="A23" s="2"/>
      <c r="B23" s="27" t="s">
        <v>221</v>
      </c>
      <c r="C23" s="27" t="s">
        <v>31</v>
      </c>
      <c r="D23" s="27" t="s">
        <v>234</v>
      </c>
      <c r="E23" s="13">
        <v>33</v>
      </c>
      <c r="F23" s="13">
        <v>1</v>
      </c>
      <c r="G23" s="12">
        <f t="shared" si="0"/>
        <v>3.0303030303030304E-2</v>
      </c>
      <c r="H23" s="13">
        <f t="shared" si="1"/>
        <v>2508</v>
      </c>
      <c r="I23" s="13">
        <v>2508</v>
      </c>
      <c r="J23" s="13">
        <v>1</v>
      </c>
      <c r="K23" s="12">
        <f t="shared" si="2"/>
        <v>1</v>
      </c>
      <c r="L23" s="13">
        <v>16900</v>
      </c>
      <c r="M23" s="50">
        <f t="shared" si="3"/>
        <v>6.738437001594896</v>
      </c>
      <c r="N23" s="2"/>
    </row>
  </sheetData>
  <mergeCells count="2">
    <mergeCell ref="A1:N3"/>
    <mergeCell ref="A4:N4"/>
  </mergeCells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9</vt:i4>
      </vt:variant>
    </vt:vector>
  </HeadingPairs>
  <TitlesOfParts>
    <vt:vector size="9" baseType="lpstr">
      <vt:lpstr>스킨큐어</vt:lpstr>
      <vt:lpstr>스킨큐어_키워드</vt:lpstr>
      <vt:lpstr>다음</vt:lpstr>
      <vt:lpstr>다음 키워드(클릭스)</vt:lpstr>
      <vt:lpstr>다음 키워드(모먼트)</vt:lpstr>
      <vt:lpstr>탈스</vt:lpstr>
      <vt:lpstr>탈스이전</vt:lpstr>
      <vt:lpstr>탈스기본</vt:lpstr>
      <vt:lpstr>탈스_키워드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SKIN CURE</cp:lastModifiedBy>
  <cp:lastPrinted>2019-09-19T01:40:29Z</cp:lastPrinted>
  <dcterms:created xsi:type="dcterms:W3CDTF">2018-04-24T06:14:39Z</dcterms:created>
  <dcterms:modified xsi:type="dcterms:W3CDTF">2023-05-18T07:15:42Z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C:\Users\CHOI-MIN\Desktop\Naver_SA_리포트_LG생활건강_180722.xlsx</vt:lpwstr>
  </property>
</Properties>
</file>